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120" yWindow="-120" windowWidth="29040" windowHeight="1599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4519"/>
</workbook>
</file>

<file path=xl/calcChain.xml><?xml version="1.0" encoding="utf-8"?>
<calcChain xmlns="http://schemas.openxmlformats.org/spreadsheetml/2006/main">
  <c r="L1477" i="9"/>
  <c r="J1477"/>
  <c r="F347"/>
  <c r="F346" s="1"/>
  <c r="F345"/>
  <c r="F344"/>
  <c r="F343"/>
  <c r="F342"/>
  <c r="M340"/>
  <c r="L340"/>
  <c r="F340" s="1"/>
  <c r="E340"/>
  <c r="H339"/>
  <c r="G339"/>
  <c r="E339" s="1"/>
  <c r="B339" s="1"/>
  <c r="F339"/>
  <c r="F338"/>
  <c r="F337"/>
  <c r="H336"/>
  <c r="F336"/>
  <c r="F335"/>
  <c r="H334"/>
  <c r="G334"/>
  <c r="F334"/>
  <c r="F333"/>
  <c r="H332"/>
  <c r="G332"/>
  <c r="E332" s="1"/>
  <c r="B332" s="1"/>
  <c r="F332"/>
  <c r="H331"/>
  <c r="G331"/>
  <c r="F331"/>
  <c r="B331" s="1"/>
  <c r="E331"/>
  <c r="H330"/>
  <c r="G330"/>
  <c r="E330" s="1"/>
  <c r="B330" s="1"/>
  <c r="F330"/>
  <c r="H329"/>
  <c r="G329"/>
  <c r="E329" s="1"/>
  <c r="B329" s="1"/>
  <c r="F329"/>
  <c r="H328"/>
  <c r="G328"/>
  <c r="F328"/>
  <c r="H327"/>
  <c r="G327"/>
  <c r="E327" s="1"/>
  <c r="B327" s="1"/>
  <c r="F327"/>
  <c r="H326"/>
  <c r="G326"/>
  <c r="F326"/>
  <c r="H325"/>
  <c r="G325"/>
  <c r="E325" s="1"/>
  <c r="B325" s="1"/>
  <c r="F325"/>
  <c r="H324"/>
  <c r="G324"/>
  <c r="F324"/>
  <c r="E324"/>
  <c r="B324" s="1"/>
  <c r="H323"/>
  <c r="G323"/>
  <c r="F323"/>
  <c r="H322"/>
  <c r="G322"/>
  <c r="F322"/>
  <c r="H321"/>
  <c r="G321"/>
  <c r="F321"/>
  <c r="H320"/>
  <c r="G320"/>
  <c r="E320" s="1"/>
  <c r="B320" s="1"/>
  <c r="F320"/>
  <c r="H319"/>
  <c r="G319"/>
  <c r="F319"/>
  <c r="H318"/>
  <c r="G318"/>
  <c r="E318" s="1"/>
  <c r="B318" s="1"/>
  <c r="F318"/>
  <c r="H317"/>
  <c r="G317"/>
  <c r="E317" s="1"/>
  <c r="B317" s="1"/>
  <c r="F317"/>
  <c r="H316"/>
  <c r="G316"/>
  <c r="E316" s="1"/>
  <c r="B316" s="1"/>
  <c r="F316"/>
  <c r="H315"/>
  <c r="F315"/>
  <c r="F314"/>
  <c r="F313"/>
  <c r="H312"/>
  <c r="G312"/>
  <c r="F312"/>
  <c r="E312"/>
  <c r="B312" s="1"/>
  <c r="H311"/>
  <c r="G311"/>
  <c r="F311"/>
  <c r="H310"/>
  <c r="G310"/>
  <c r="F310"/>
  <c r="F309"/>
  <c r="G308"/>
  <c r="F308"/>
  <c r="H307"/>
  <c r="G307"/>
  <c r="E307" s="1"/>
  <c r="B307" s="1"/>
  <c r="F307"/>
  <c r="F306"/>
  <c r="H305"/>
  <c r="G305"/>
  <c r="F305"/>
  <c r="H304"/>
  <c r="E304" s="1"/>
  <c r="B304" s="1"/>
  <c r="G304"/>
  <c r="F304"/>
  <c r="H303"/>
  <c r="G303"/>
  <c r="F303"/>
  <c r="E303"/>
  <c r="B303" s="1"/>
  <c r="F302"/>
  <c r="F301"/>
  <c r="F300"/>
  <c r="F299"/>
  <c r="F297"/>
  <c r="L296"/>
  <c r="F296" s="1"/>
  <c r="H296"/>
  <c r="F295"/>
  <c r="I294"/>
  <c r="H294"/>
  <c r="F294"/>
  <c r="E293"/>
  <c r="M292"/>
  <c r="F292" s="1"/>
  <c r="B292" s="1"/>
  <c r="L292"/>
  <c r="E292"/>
  <c r="M291"/>
  <c r="F291" s="1"/>
  <c r="L291"/>
  <c r="E291"/>
  <c r="M290"/>
  <c r="L290"/>
  <c r="E290"/>
  <c r="M289"/>
  <c r="L289"/>
  <c r="E289"/>
  <c r="M288"/>
  <c r="L288"/>
  <c r="E288"/>
  <c r="M287"/>
  <c r="F287" s="1"/>
  <c r="L287"/>
  <c r="E287"/>
  <c r="M286"/>
  <c r="L286"/>
  <c r="E286"/>
  <c r="M285"/>
  <c r="F285" s="1"/>
  <c r="L285"/>
  <c r="E285"/>
  <c r="M284"/>
  <c r="L284"/>
  <c r="E284"/>
  <c r="M283"/>
  <c r="F283" s="1"/>
  <c r="L283"/>
  <c r="E283"/>
  <c r="M282"/>
  <c r="L282"/>
  <c r="E282"/>
  <c r="M281"/>
  <c r="L281"/>
  <c r="E281"/>
  <c r="M280"/>
  <c r="L280"/>
  <c r="E280"/>
  <c r="M279"/>
  <c r="F279" s="1"/>
  <c r="L279"/>
  <c r="E279"/>
  <c r="M278"/>
  <c r="F278" s="1"/>
  <c r="L278"/>
  <c r="E278"/>
  <c r="M277"/>
  <c r="L277"/>
  <c r="E277"/>
  <c r="M276"/>
  <c r="L276"/>
  <c r="E276"/>
  <c r="M275"/>
  <c r="L275"/>
  <c r="E275"/>
  <c r="M274"/>
  <c r="F274" s="1"/>
  <c r="B274" s="1"/>
  <c r="L274"/>
  <c r="E274"/>
  <c r="M273"/>
  <c r="L273"/>
  <c r="E273"/>
  <c r="M272"/>
  <c r="F272" s="1"/>
  <c r="L272"/>
  <c r="E272"/>
  <c r="M271"/>
  <c r="F271" s="1"/>
  <c r="L271"/>
  <c r="E271"/>
  <c r="M270"/>
  <c r="L270"/>
  <c r="E270"/>
  <c r="M269"/>
  <c r="L269"/>
  <c r="E269"/>
  <c r="M268"/>
  <c r="L268"/>
  <c r="E268"/>
  <c r="M267"/>
  <c r="F267" s="1"/>
  <c r="L267"/>
  <c r="E267"/>
  <c r="M266"/>
  <c r="F266" s="1"/>
  <c r="L266"/>
  <c r="E266"/>
  <c r="M265"/>
  <c r="L265"/>
  <c r="E265"/>
  <c r="M264"/>
  <c r="L264"/>
  <c r="E264"/>
  <c r="M263"/>
  <c r="L263"/>
  <c r="E263"/>
  <c r="M262"/>
  <c r="L262"/>
  <c r="E262"/>
  <c r="M261"/>
  <c r="L261"/>
  <c r="E261"/>
  <c r="M260"/>
  <c r="F260" s="1"/>
  <c r="L260"/>
  <c r="E260"/>
  <c r="M259"/>
  <c r="L259"/>
  <c r="E259"/>
  <c r="M258"/>
  <c r="L258"/>
  <c r="E258"/>
  <c r="M257"/>
  <c r="L257"/>
  <c r="E257"/>
  <c r="M256"/>
  <c r="F256" s="1"/>
  <c r="B256" s="1"/>
  <c r="L256"/>
  <c r="E256"/>
  <c r="M255"/>
  <c r="F255" s="1"/>
  <c r="L255"/>
  <c r="E255"/>
  <c r="M254"/>
  <c r="L254"/>
  <c r="E254"/>
  <c r="M253"/>
  <c r="L253"/>
  <c r="E253"/>
  <c r="M252"/>
  <c r="L252"/>
  <c r="E252"/>
  <c r="M251"/>
  <c r="F251" s="1"/>
  <c r="L251"/>
  <c r="E251"/>
  <c r="M250"/>
  <c r="F250" s="1"/>
  <c r="B250" s="1"/>
  <c r="L250"/>
  <c r="E250"/>
  <c r="M249"/>
  <c r="F249" s="1"/>
  <c r="L249"/>
  <c r="E249"/>
  <c r="M248"/>
  <c r="F248" s="1"/>
  <c r="L248"/>
  <c r="E248"/>
  <c r="M247"/>
  <c r="L247"/>
  <c r="F247"/>
  <c r="E247"/>
  <c r="M246"/>
  <c r="L246"/>
  <c r="E246"/>
  <c r="M245"/>
  <c r="L245"/>
  <c r="E245"/>
  <c r="M244"/>
  <c r="L244"/>
  <c r="E244"/>
  <c r="M243"/>
  <c r="F243" s="1"/>
  <c r="L243"/>
  <c r="E243"/>
  <c r="M242"/>
  <c r="F242" s="1"/>
  <c r="L242"/>
  <c r="E242"/>
  <c r="M241"/>
  <c r="L241"/>
  <c r="E241"/>
  <c r="M240"/>
  <c r="L240"/>
  <c r="E240"/>
  <c r="M239"/>
  <c r="L239"/>
  <c r="E239"/>
  <c r="M238"/>
  <c r="F238" s="1"/>
  <c r="B238" s="1"/>
  <c r="L238"/>
  <c r="E238"/>
  <c r="M237"/>
  <c r="F237" s="1"/>
  <c r="L237"/>
  <c r="E237"/>
  <c r="M236"/>
  <c r="L236"/>
  <c r="E236"/>
  <c r="M235"/>
  <c r="F235" s="1"/>
  <c r="B235" s="1"/>
  <c r="L235"/>
  <c r="E235"/>
  <c r="M234"/>
  <c r="L234"/>
  <c r="E234"/>
  <c r="M233"/>
  <c r="L233"/>
  <c r="E233"/>
  <c r="M232"/>
  <c r="F232" s="1"/>
  <c r="L232"/>
  <c r="E232"/>
  <c r="B232"/>
  <c r="M231"/>
  <c r="F231" s="1"/>
  <c r="L231"/>
  <c r="E231"/>
  <c r="M230"/>
  <c r="F230" s="1"/>
  <c r="B230" s="1"/>
  <c r="L230"/>
  <c r="E230"/>
  <c r="M229"/>
  <c r="L229"/>
  <c r="E229"/>
  <c r="M228"/>
  <c r="E228"/>
  <c r="F227"/>
  <c r="F226"/>
  <c r="F225"/>
  <c r="F224"/>
  <c r="F223"/>
  <c r="F222"/>
  <c r="F221"/>
  <c r="F220"/>
  <c r="F219"/>
  <c r="F218"/>
  <c r="F217"/>
  <c r="F216"/>
  <c r="F215"/>
  <c r="F214"/>
  <c r="F213"/>
  <c r="F212"/>
  <c r="F211"/>
  <c r="F210"/>
  <c r="F209"/>
  <c r="F208"/>
  <c r="G206"/>
  <c r="E206" s="1"/>
  <c r="F206"/>
  <c r="F205"/>
  <c r="F204"/>
  <c r="F203"/>
  <c r="F202"/>
  <c r="F201"/>
  <c r="F200"/>
  <c r="F199"/>
  <c r="F198"/>
  <c r="G197"/>
  <c r="E197" s="1"/>
  <c r="B197" s="1"/>
  <c r="F197"/>
  <c r="F196"/>
  <c r="F195"/>
  <c r="F194"/>
  <c r="F193"/>
  <c r="F192"/>
  <c r="F191"/>
  <c r="F190"/>
  <c r="F189"/>
  <c r="F188"/>
  <c r="F187"/>
  <c r="F186"/>
  <c r="F185"/>
  <c r="F184"/>
  <c r="F183"/>
  <c r="F182"/>
  <c r="F181"/>
  <c r="F180"/>
  <c r="F179"/>
  <c r="G178"/>
  <c r="E178" s="1"/>
  <c r="B178" s="1"/>
  <c r="F178"/>
  <c r="F177"/>
  <c r="F176"/>
  <c r="G175"/>
  <c r="E175" s="1"/>
  <c r="B175" s="1"/>
  <c r="F175"/>
  <c r="F174"/>
  <c r="H173"/>
  <c r="E173" s="1"/>
  <c r="B173" s="1"/>
  <c r="G173"/>
  <c r="F173"/>
  <c r="H172"/>
  <c r="G172"/>
  <c r="F172"/>
  <c r="H171"/>
  <c r="G171"/>
  <c r="F171"/>
  <c r="H170"/>
  <c r="E170" s="1"/>
  <c r="B170" s="1"/>
  <c r="G170"/>
  <c r="F170"/>
  <c r="H169"/>
  <c r="G169"/>
  <c r="F169"/>
  <c r="H168"/>
  <c r="E168" s="1"/>
  <c r="B168" s="1"/>
  <c r="G168"/>
  <c r="F168"/>
  <c r="H167"/>
  <c r="E167" s="1"/>
  <c r="B167" s="1"/>
  <c r="G167"/>
  <c r="F167"/>
  <c r="H166"/>
  <c r="G166"/>
  <c r="F166"/>
  <c r="H165"/>
  <c r="E165" s="1"/>
  <c r="B165" s="1"/>
  <c r="G165"/>
  <c r="F165"/>
  <c r="H164"/>
  <c r="G164"/>
  <c r="F164"/>
  <c r="H163"/>
  <c r="G163"/>
  <c r="F163"/>
  <c r="H162"/>
  <c r="G162"/>
  <c r="F162"/>
  <c r="H161"/>
  <c r="E161" s="1"/>
  <c r="B161" s="1"/>
  <c r="G161"/>
  <c r="F161"/>
  <c r="H160"/>
  <c r="E160" s="1"/>
  <c r="B160" s="1"/>
  <c r="G160"/>
  <c r="F160"/>
  <c r="H159"/>
  <c r="G159"/>
  <c r="F159"/>
  <c r="H158"/>
  <c r="E158" s="1"/>
  <c r="B158" s="1"/>
  <c r="G158"/>
  <c r="F158"/>
  <c r="H157"/>
  <c r="E157" s="1"/>
  <c r="G157"/>
  <c r="F157"/>
  <c r="F156"/>
  <c r="H155"/>
  <c r="G155"/>
  <c r="F155"/>
  <c r="H154"/>
  <c r="G154"/>
  <c r="F154"/>
  <c r="H153"/>
  <c r="E153" s="1"/>
  <c r="B153" s="1"/>
  <c r="G153"/>
  <c r="F153"/>
  <c r="H152"/>
  <c r="E152" s="1"/>
  <c r="B152" s="1"/>
  <c r="G152"/>
  <c r="F152"/>
  <c r="H151"/>
  <c r="G151"/>
  <c r="F151"/>
  <c r="H150"/>
  <c r="E150" s="1"/>
  <c r="B150" s="1"/>
  <c r="G150"/>
  <c r="F150"/>
  <c r="H149"/>
  <c r="E149" s="1"/>
  <c r="B149" s="1"/>
  <c r="G149"/>
  <c r="F149"/>
  <c r="H148"/>
  <c r="E148" s="1"/>
  <c r="B148" s="1"/>
  <c r="G148"/>
  <c r="F148"/>
  <c r="H147"/>
  <c r="G147"/>
  <c r="F147"/>
  <c r="H146"/>
  <c r="G146"/>
  <c r="F146"/>
  <c r="H145"/>
  <c r="E145" s="1"/>
  <c r="B145" s="1"/>
  <c r="G145"/>
  <c r="F145"/>
  <c r="H144"/>
  <c r="E144" s="1"/>
  <c r="B144" s="1"/>
  <c r="G144"/>
  <c r="F144"/>
  <c r="H143"/>
  <c r="G143"/>
  <c r="F143"/>
  <c r="H142"/>
  <c r="G142"/>
  <c r="F142"/>
  <c r="H141"/>
  <c r="G141"/>
  <c r="F141"/>
  <c r="H140"/>
  <c r="E140" s="1"/>
  <c r="B140" s="1"/>
  <c r="G140"/>
  <c r="F140"/>
  <c r="H139"/>
  <c r="E139" s="1"/>
  <c r="B139" s="1"/>
  <c r="G139"/>
  <c r="F139"/>
  <c r="H138"/>
  <c r="G138"/>
  <c r="F138"/>
  <c r="H137"/>
  <c r="E137" s="1"/>
  <c r="B137" s="1"/>
  <c r="G137"/>
  <c r="F137"/>
  <c r="H136"/>
  <c r="G136"/>
  <c r="F136"/>
  <c r="H135"/>
  <c r="G135"/>
  <c r="F135"/>
  <c r="H134"/>
  <c r="G134"/>
  <c r="F134"/>
  <c r="H133"/>
  <c r="G133"/>
  <c r="F133"/>
  <c r="H132"/>
  <c r="E132" s="1"/>
  <c r="B132" s="1"/>
  <c r="G132"/>
  <c r="F132"/>
  <c r="H131"/>
  <c r="E131" s="1"/>
  <c r="B131" s="1"/>
  <c r="G131"/>
  <c r="F131"/>
  <c r="H130"/>
  <c r="G130"/>
  <c r="F130"/>
  <c r="H129"/>
  <c r="G129"/>
  <c r="F129"/>
  <c r="H128"/>
  <c r="G128"/>
  <c r="F128"/>
  <c r="H127"/>
  <c r="E127" s="1"/>
  <c r="B127" s="1"/>
  <c r="G127"/>
  <c r="F127"/>
  <c r="H126"/>
  <c r="E126" s="1"/>
  <c r="B126" s="1"/>
  <c r="G126"/>
  <c r="F126"/>
  <c r="H125"/>
  <c r="E125" s="1"/>
  <c r="B125" s="1"/>
  <c r="G125"/>
  <c r="F125"/>
  <c r="H124"/>
  <c r="G124"/>
  <c r="F124"/>
  <c r="H123"/>
  <c r="G123"/>
  <c r="F123"/>
  <c r="H122"/>
  <c r="E122" s="1"/>
  <c r="B122" s="1"/>
  <c r="G122"/>
  <c r="F122"/>
  <c r="H121"/>
  <c r="E121" s="1"/>
  <c r="B121" s="1"/>
  <c r="G121"/>
  <c r="F121"/>
  <c r="H120"/>
  <c r="E120" s="1"/>
  <c r="G120"/>
  <c r="F120"/>
  <c r="H119"/>
  <c r="G119"/>
  <c r="F119"/>
  <c r="H118"/>
  <c r="G118"/>
  <c r="F118"/>
  <c r="H117"/>
  <c r="E117" s="1"/>
  <c r="B117" s="1"/>
  <c r="G117"/>
  <c r="F117"/>
  <c r="H116"/>
  <c r="E116" s="1"/>
  <c r="B116" s="1"/>
  <c r="G116"/>
  <c r="F116"/>
  <c r="H115"/>
  <c r="E115" s="1"/>
  <c r="B115" s="1"/>
  <c r="G115"/>
  <c r="F115"/>
  <c r="H114"/>
  <c r="E114" s="1"/>
  <c r="B114" s="1"/>
  <c r="G114"/>
  <c r="F114"/>
  <c r="H113"/>
  <c r="E113" s="1"/>
  <c r="B113" s="1"/>
  <c r="G113"/>
  <c r="F113"/>
  <c r="H112"/>
  <c r="E112" s="1"/>
  <c r="B112" s="1"/>
  <c r="G112"/>
  <c r="F112"/>
  <c r="H111"/>
  <c r="G111"/>
  <c r="F111"/>
  <c r="H110"/>
  <c r="G110"/>
  <c r="F110"/>
  <c r="H109"/>
  <c r="E109" s="1"/>
  <c r="B109" s="1"/>
  <c r="G109"/>
  <c r="F109"/>
  <c r="H108"/>
  <c r="E108" s="1"/>
  <c r="B108" s="1"/>
  <c r="G108"/>
  <c r="F108"/>
  <c r="H107"/>
  <c r="G107"/>
  <c r="F107"/>
  <c r="H106"/>
  <c r="G106"/>
  <c r="F106"/>
  <c r="H105"/>
  <c r="G105"/>
  <c r="F105"/>
  <c r="H104"/>
  <c r="E104" s="1"/>
  <c r="B104" s="1"/>
  <c r="G104"/>
  <c r="F104"/>
  <c r="H103"/>
  <c r="E103" s="1"/>
  <c r="B103" s="1"/>
  <c r="G103"/>
  <c r="F103"/>
  <c r="H102"/>
  <c r="G102"/>
  <c r="F102"/>
  <c r="H101"/>
  <c r="E101" s="1"/>
  <c r="B101" s="1"/>
  <c r="G101"/>
  <c r="F101"/>
  <c r="H100"/>
  <c r="G100"/>
  <c r="F100"/>
  <c r="H99"/>
  <c r="G99"/>
  <c r="F99"/>
  <c r="H98"/>
  <c r="G98"/>
  <c r="F98"/>
  <c r="H97"/>
  <c r="E97" s="1"/>
  <c r="B97" s="1"/>
  <c r="G97"/>
  <c r="F97"/>
  <c r="H96"/>
  <c r="E96" s="1"/>
  <c r="B96" s="1"/>
  <c r="G96"/>
  <c r="F96"/>
  <c r="H95"/>
  <c r="E95" s="1"/>
  <c r="G95"/>
  <c r="F95"/>
  <c r="H94"/>
  <c r="G94"/>
  <c r="F94"/>
  <c r="H93"/>
  <c r="G93"/>
  <c r="F93"/>
  <c r="H92"/>
  <c r="G92"/>
  <c r="F92"/>
  <c r="H91"/>
  <c r="E91" s="1"/>
  <c r="B91" s="1"/>
  <c r="G91"/>
  <c r="F91"/>
  <c r="H90"/>
  <c r="G90"/>
  <c r="F90"/>
  <c r="E90"/>
  <c r="B90" s="1"/>
  <c r="H89"/>
  <c r="E89" s="1"/>
  <c r="B89" s="1"/>
  <c r="G89"/>
  <c r="F89"/>
  <c r="H88"/>
  <c r="G88"/>
  <c r="F88"/>
  <c r="H87"/>
  <c r="G87"/>
  <c r="F87"/>
  <c r="H86"/>
  <c r="E86" s="1"/>
  <c r="B86" s="1"/>
  <c r="G86"/>
  <c r="F86"/>
  <c r="H85"/>
  <c r="E85" s="1"/>
  <c r="B85" s="1"/>
  <c r="G85"/>
  <c r="F85"/>
  <c r="H84"/>
  <c r="E84" s="1"/>
  <c r="B84" s="1"/>
  <c r="G84"/>
  <c r="F84"/>
  <c r="H83"/>
  <c r="G83"/>
  <c r="F83"/>
  <c r="H82"/>
  <c r="G82"/>
  <c r="F82"/>
  <c r="H81"/>
  <c r="E81" s="1"/>
  <c r="B81" s="1"/>
  <c r="G81"/>
  <c r="F81"/>
  <c r="H80"/>
  <c r="E80" s="1"/>
  <c r="B80" s="1"/>
  <c r="G80"/>
  <c r="F80"/>
  <c r="H79"/>
  <c r="G79"/>
  <c r="F79"/>
  <c r="H78"/>
  <c r="E78" s="1"/>
  <c r="B78" s="1"/>
  <c r="G78"/>
  <c r="F78"/>
  <c r="H77"/>
  <c r="E77" s="1"/>
  <c r="B77" s="1"/>
  <c r="G77"/>
  <c r="F77"/>
  <c r="H76"/>
  <c r="E76" s="1"/>
  <c r="B76" s="1"/>
  <c r="G76"/>
  <c r="F76"/>
  <c r="H75"/>
  <c r="G75"/>
  <c r="F75"/>
  <c r="H74"/>
  <c r="G74"/>
  <c r="F74"/>
  <c r="H73"/>
  <c r="E73" s="1"/>
  <c r="B73" s="1"/>
  <c r="G73"/>
  <c r="F73"/>
  <c r="H72"/>
  <c r="E72" s="1"/>
  <c r="B72" s="1"/>
  <c r="G72"/>
  <c r="F72"/>
  <c r="H71"/>
  <c r="G71"/>
  <c r="F71"/>
  <c r="H70"/>
  <c r="G70"/>
  <c r="F70"/>
  <c r="H69"/>
  <c r="G69"/>
  <c r="F69"/>
  <c r="H68"/>
  <c r="E68" s="1"/>
  <c r="B68" s="1"/>
  <c r="G68"/>
  <c r="F68"/>
  <c r="H67"/>
  <c r="E67" s="1"/>
  <c r="B67" s="1"/>
  <c r="G67"/>
  <c r="F67"/>
  <c r="H66"/>
  <c r="G66"/>
  <c r="F66"/>
  <c r="H65"/>
  <c r="E65" s="1"/>
  <c r="B65" s="1"/>
  <c r="G65"/>
  <c r="F65"/>
  <c r="H64"/>
  <c r="G64"/>
  <c r="F64"/>
  <c r="H63"/>
  <c r="G63"/>
  <c r="F63"/>
  <c r="H62"/>
  <c r="G62"/>
  <c r="F62"/>
  <c r="H61"/>
  <c r="G61"/>
  <c r="F61"/>
  <c r="H60"/>
  <c r="E60" s="1"/>
  <c r="B60" s="1"/>
  <c r="G60"/>
  <c r="F60"/>
  <c r="H59"/>
  <c r="G59"/>
  <c r="F59"/>
  <c r="E59"/>
  <c r="H58"/>
  <c r="G58"/>
  <c r="F58"/>
  <c r="H57"/>
  <c r="G57"/>
  <c r="F57"/>
  <c r="H56"/>
  <c r="G56"/>
  <c r="F56"/>
  <c r="H55"/>
  <c r="E55" s="1"/>
  <c r="B55" s="1"/>
  <c r="G55"/>
  <c r="F55"/>
  <c r="H54"/>
  <c r="E54" s="1"/>
  <c r="B54" s="1"/>
  <c r="G54"/>
  <c r="F54"/>
  <c r="H53"/>
  <c r="E53" s="1"/>
  <c r="B53" s="1"/>
  <c r="G53"/>
  <c r="F53"/>
  <c r="H52"/>
  <c r="G52"/>
  <c r="F52"/>
  <c r="H51"/>
  <c r="G51"/>
  <c r="F51"/>
  <c r="H50"/>
  <c r="E50" s="1"/>
  <c r="B50" s="1"/>
  <c r="G50"/>
  <c r="F50"/>
  <c r="H49"/>
  <c r="E49" s="1"/>
  <c r="B49" s="1"/>
  <c r="G49"/>
  <c r="F49"/>
  <c r="H48"/>
  <c r="E48" s="1"/>
  <c r="G48"/>
  <c r="F48"/>
  <c r="H47"/>
  <c r="G47"/>
  <c r="F47"/>
  <c r="H46"/>
  <c r="G46"/>
  <c r="F46"/>
  <c r="H45"/>
  <c r="E45" s="1"/>
  <c r="B45" s="1"/>
  <c r="G45"/>
  <c r="F45"/>
  <c r="H44"/>
  <c r="E44" s="1"/>
  <c r="B44" s="1"/>
  <c r="G44"/>
  <c r="F44"/>
  <c r="H43"/>
  <c r="E43" s="1"/>
  <c r="B43" s="1"/>
  <c r="G43"/>
  <c r="F43"/>
  <c r="H42"/>
  <c r="E42" s="1"/>
  <c r="B42" s="1"/>
  <c r="G42"/>
  <c r="F42"/>
  <c r="H41"/>
  <c r="E41" s="1"/>
  <c r="B41" s="1"/>
  <c r="G41"/>
  <c r="F41"/>
  <c r="H40"/>
  <c r="E40" s="1"/>
  <c r="B40" s="1"/>
  <c r="G40"/>
  <c r="F40"/>
  <c r="H39"/>
  <c r="G39"/>
  <c r="F39"/>
  <c r="H38"/>
  <c r="G38"/>
  <c r="F38"/>
  <c r="H37"/>
  <c r="G37"/>
  <c r="F37"/>
  <c r="H36"/>
  <c r="G36"/>
  <c r="F36"/>
  <c r="H35"/>
  <c r="G35"/>
  <c r="F35"/>
  <c r="H34"/>
  <c r="G34"/>
  <c r="F34"/>
  <c r="H33"/>
  <c r="G33"/>
  <c r="F33"/>
  <c r="H32"/>
  <c r="E32" s="1"/>
  <c r="B32" s="1"/>
  <c r="G32"/>
  <c r="F32"/>
  <c r="H31"/>
  <c r="E31" s="1"/>
  <c r="B31" s="1"/>
  <c r="G31"/>
  <c r="F31"/>
  <c r="H30"/>
  <c r="G30"/>
  <c r="F30"/>
  <c r="H29"/>
  <c r="E29" s="1"/>
  <c r="B29" s="1"/>
  <c r="G29"/>
  <c r="F29"/>
  <c r="H28"/>
  <c r="G28"/>
  <c r="F28"/>
  <c r="H27"/>
  <c r="G27"/>
  <c r="F27"/>
  <c r="H26"/>
  <c r="G26"/>
  <c r="E26" s="1"/>
  <c r="B26" s="1"/>
  <c r="F26"/>
  <c r="H25"/>
  <c r="G25"/>
  <c r="F25"/>
  <c r="F24"/>
  <c r="F4"/>
  <c r="O3"/>
  <c r="G296" s="1"/>
  <c r="E296" s="1"/>
  <c r="I3"/>
  <c r="H308" s="1"/>
  <c r="H3"/>
  <c r="G3"/>
  <c r="D104" i="8"/>
  <c r="D97"/>
  <c r="D92"/>
  <c r="D87"/>
  <c r="D82"/>
  <c r="D77"/>
  <c r="C1653" i="1" s="1"/>
  <c r="D72" i="8"/>
  <c r="C1648" i="1" s="1"/>
  <c r="D67" i="8"/>
  <c r="D62"/>
  <c r="D57"/>
  <c r="D52"/>
  <c r="C1628" i="1" s="1"/>
  <c r="G1628" s="1"/>
  <c r="D51" i="8"/>
  <c r="D46"/>
  <c r="D37"/>
  <c r="C1613" i="1" s="1"/>
  <c r="D27" i="8"/>
  <c r="C1603" i="1" s="1"/>
  <c r="H1603" s="1"/>
  <c r="D18" i="8"/>
  <c r="C1594" i="1" s="1"/>
  <c r="D8" i="8"/>
  <c r="E44" i="7"/>
  <c r="D44"/>
  <c r="H36" i="3" s="1"/>
  <c r="E39" i="7"/>
  <c r="E38" s="1"/>
  <c r="I35" i="3" s="1"/>
  <c r="D39" i="7"/>
  <c r="D38" s="1"/>
  <c r="E30"/>
  <c r="D30"/>
  <c r="E23"/>
  <c r="E22" s="1"/>
  <c r="D1554" i="1" s="1"/>
  <c r="D23" i="7"/>
  <c r="C1555" i="1" s="1"/>
  <c r="D22" i="7"/>
  <c r="C1554" i="1" s="1"/>
  <c r="H1554" s="1"/>
  <c r="E14" i="7"/>
  <c r="D14"/>
  <c r="E7"/>
  <c r="D7"/>
  <c r="E6"/>
  <c r="E5" s="1"/>
  <c r="F140" i="6"/>
  <c r="F139"/>
  <c r="F138"/>
  <c r="F137"/>
  <c r="F136"/>
  <c r="F135"/>
  <c r="F134"/>
  <c r="F133"/>
  <c r="F132"/>
  <c r="F131"/>
  <c r="E130"/>
  <c r="D130"/>
  <c r="F128"/>
  <c r="F127"/>
  <c r="F126"/>
  <c r="F125"/>
  <c r="F124"/>
  <c r="F123"/>
  <c r="E122"/>
  <c r="D122"/>
  <c r="F122" s="1"/>
  <c r="F121"/>
  <c r="F120"/>
  <c r="F119"/>
  <c r="F118"/>
  <c r="E118"/>
  <c r="D118"/>
  <c r="F117"/>
  <c r="F116"/>
  <c r="E115"/>
  <c r="D115"/>
  <c r="F115" s="1"/>
  <c r="E114"/>
  <c r="D114"/>
  <c r="F113"/>
  <c r="F112"/>
  <c r="F111"/>
  <c r="F110"/>
  <c r="F109"/>
  <c r="F108"/>
  <c r="E107"/>
  <c r="D107"/>
  <c r="F107" s="1"/>
  <c r="F106"/>
  <c r="F105"/>
  <c r="F104"/>
  <c r="F103"/>
  <c r="F102"/>
  <c r="F101"/>
  <c r="F100"/>
  <c r="E99"/>
  <c r="E89" s="1"/>
  <c r="D1484" i="1" s="1"/>
  <c r="G1484" s="1"/>
  <c r="D99" i="6"/>
  <c r="F99" s="1"/>
  <c r="F98"/>
  <c r="F97"/>
  <c r="F96"/>
  <c r="F95"/>
  <c r="F94"/>
  <c r="E94"/>
  <c r="D1489" i="1" s="1"/>
  <c r="D94" i="6"/>
  <c r="F93"/>
  <c r="F92"/>
  <c r="F91"/>
  <c r="F90"/>
  <c r="E90"/>
  <c r="D90"/>
  <c r="D89"/>
  <c r="F89" s="1"/>
  <c r="F88"/>
  <c r="F87"/>
  <c r="F86"/>
  <c r="F85"/>
  <c r="F84"/>
  <c r="F83"/>
  <c r="F82"/>
  <c r="E82"/>
  <c r="D82"/>
  <c r="F81"/>
  <c r="F80"/>
  <c r="F79"/>
  <c r="F78"/>
  <c r="F77"/>
  <c r="F76"/>
  <c r="F75"/>
  <c r="E75"/>
  <c r="D75"/>
  <c r="F74"/>
  <c r="F73"/>
  <c r="F72"/>
  <c r="F71"/>
  <c r="F70"/>
  <c r="F69"/>
  <c r="F68"/>
  <c r="F67"/>
  <c r="F66"/>
  <c r="E66"/>
  <c r="D66"/>
  <c r="F65"/>
  <c r="F64"/>
  <c r="F63"/>
  <c r="F62"/>
  <c r="E61"/>
  <c r="D1456" i="1" s="1"/>
  <c r="D61" i="6"/>
  <c r="F61" s="1"/>
  <c r="F60"/>
  <c r="F59"/>
  <c r="F58"/>
  <c r="F57"/>
  <c r="F56"/>
  <c r="F55"/>
  <c r="F54"/>
  <c r="E54"/>
  <c r="D54"/>
  <c r="F53"/>
  <c r="F52"/>
  <c r="F51"/>
  <c r="F50"/>
  <c r="E50"/>
  <c r="D50"/>
  <c r="F49"/>
  <c r="F48"/>
  <c r="F47"/>
  <c r="F46"/>
  <c r="F45"/>
  <c r="F44"/>
  <c r="E43"/>
  <c r="E35" s="1"/>
  <c r="D1430" i="1" s="1"/>
  <c r="D43" i="6"/>
  <c r="F43" s="1"/>
  <c r="F42"/>
  <c r="F41"/>
  <c r="F40"/>
  <c r="F39"/>
  <c r="E39"/>
  <c r="D39"/>
  <c r="F38"/>
  <c r="F37"/>
  <c r="E36"/>
  <c r="D36"/>
  <c r="F36" s="1"/>
  <c r="D35"/>
  <c r="C1430" i="1" s="1"/>
  <c r="F34" i="6"/>
  <c r="F33"/>
  <c r="F32"/>
  <c r="F31"/>
  <c r="F30"/>
  <c r="F29"/>
  <c r="E28"/>
  <c r="D28"/>
  <c r="F28" s="1"/>
  <c r="F27"/>
  <c r="F26"/>
  <c r="F25"/>
  <c r="F24"/>
  <c r="F23"/>
  <c r="E22"/>
  <c r="D22"/>
  <c r="F22" s="1"/>
  <c r="F21"/>
  <c r="F20"/>
  <c r="F19"/>
  <c r="F18"/>
  <c r="F17"/>
  <c r="F16"/>
  <c r="F15"/>
  <c r="F14"/>
  <c r="F13"/>
  <c r="E13"/>
  <c r="D13"/>
  <c r="F12"/>
  <c r="F11"/>
  <c r="E10"/>
  <c r="D10"/>
  <c r="F10" s="1"/>
  <c r="F9"/>
  <c r="F8"/>
  <c r="F7"/>
  <c r="F6"/>
  <c r="E6"/>
  <c r="D6"/>
  <c r="E5"/>
  <c r="D5"/>
  <c r="F5" s="1"/>
  <c r="F396" i="5"/>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7"/>
  <c r="E296"/>
  <c r="E295" s="1"/>
  <c r="D1299" i="1" s="1"/>
  <c r="D296" i="5"/>
  <c r="F294"/>
  <c r="F293"/>
  <c r="F292"/>
  <c r="F291"/>
  <c r="F290"/>
  <c r="E290"/>
  <c r="D290"/>
  <c r="F289"/>
  <c r="F288"/>
  <c r="F287"/>
  <c r="F286"/>
  <c r="F285"/>
  <c r="F284"/>
  <c r="F283"/>
  <c r="F282"/>
  <c r="F281"/>
  <c r="F280"/>
  <c r="F279"/>
  <c r="F278"/>
  <c r="F277"/>
  <c r="F276"/>
  <c r="E276"/>
  <c r="E273" s="1"/>
  <c r="D276"/>
  <c r="F275"/>
  <c r="F274"/>
  <c r="F272"/>
  <c r="F271"/>
  <c r="F270"/>
  <c r="F269"/>
  <c r="F268"/>
  <c r="F267"/>
  <c r="F266"/>
  <c r="F265"/>
  <c r="F264"/>
  <c r="F263"/>
  <c r="E263"/>
  <c r="D263"/>
  <c r="F262"/>
  <c r="F261"/>
  <c r="F260"/>
  <c r="E259"/>
  <c r="D1263" i="1" s="1"/>
  <c r="D259" i="5"/>
  <c r="F259" s="1"/>
  <c r="F258"/>
  <c r="F257"/>
  <c r="F256"/>
  <c r="F255"/>
  <c r="E255"/>
  <c r="E254" s="1"/>
  <c r="D255"/>
  <c r="D254" s="1"/>
  <c r="F253"/>
  <c r="F252"/>
  <c r="F251"/>
  <c r="E251"/>
  <c r="D251"/>
  <c r="F249"/>
  <c r="F248"/>
  <c r="F247"/>
  <c r="E247"/>
  <c r="D247"/>
  <c r="F246"/>
  <c r="F245"/>
  <c r="F244"/>
  <c r="F243"/>
  <c r="F242"/>
  <c r="F241"/>
  <c r="F240"/>
  <c r="F239"/>
  <c r="F238"/>
  <c r="F237"/>
  <c r="E236"/>
  <c r="D236"/>
  <c r="F236" s="1"/>
  <c r="F235"/>
  <c r="F234"/>
  <c r="F233"/>
  <c r="F232"/>
  <c r="F231"/>
  <c r="F230"/>
  <c r="F229"/>
  <c r="F228"/>
  <c r="F227"/>
  <c r="F226"/>
  <c r="F225"/>
  <c r="F224"/>
  <c r="F223"/>
  <c r="F222"/>
  <c r="F221"/>
  <c r="F220"/>
  <c r="E219"/>
  <c r="D219"/>
  <c r="E218"/>
  <c r="H338" i="9" s="1"/>
  <c r="F217" i="5"/>
  <c r="F216"/>
  <c r="F215"/>
  <c r="F214"/>
  <c r="F213"/>
  <c r="F212"/>
  <c r="F211"/>
  <c r="F210"/>
  <c r="E210"/>
  <c r="D210"/>
  <c r="F209"/>
  <c r="F208"/>
  <c r="F207"/>
  <c r="F206"/>
  <c r="F205"/>
  <c r="F204"/>
  <c r="E203"/>
  <c r="D203"/>
  <c r="F203" s="1"/>
  <c r="F201"/>
  <c r="F200"/>
  <c r="F199"/>
  <c r="F198"/>
  <c r="F197"/>
  <c r="F196"/>
  <c r="E196"/>
  <c r="D196"/>
  <c r="G336" i="9" s="1"/>
  <c r="E336" s="1"/>
  <c r="B336" s="1"/>
  <c r="F195" i="5"/>
  <c r="F194"/>
  <c r="F193"/>
  <c r="F192"/>
  <c r="F191"/>
  <c r="F190"/>
  <c r="F189"/>
  <c r="F188"/>
  <c r="F187"/>
  <c r="F186"/>
  <c r="E185"/>
  <c r="D185"/>
  <c r="F185" s="1"/>
  <c r="F184"/>
  <c r="F183"/>
  <c r="F182"/>
  <c r="F181"/>
  <c r="F180"/>
  <c r="E180"/>
  <c r="E177" s="1"/>
  <c r="H335" i="9" s="1"/>
  <c r="D180" i="5"/>
  <c r="F179"/>
  <c r="F178"/>
  <c r="D177"/>
  <c r="F173"/>
  <c r="F172"/>
  <c r="F171"/>
  <c r="E171"/>
  <c r="D171"/>
  <c r="F170"/>
  <c r="F169"/>
  <c r="F168"/>
  <c r="F167"/>
  <c r="F166"/>
  <c r="F165"/>
  <c r="E165"/>
  <c r="D165"/>
  <c r="F164"/>
  <c r="F163"/>
  <c r="F162"/>
  <c r="F161"/>
  <c r="F160"/>
  <c r="F159"/>
  <c r="F158"/>
  <c r="F157"/>
  <c r="F156"/>
  <c r="F155"/>
  <c r="F154"/>
  <c r="F153"/>
  <c r="F152"/>
  <c r="F151"/>
  <c r="E150"/>
  <c r="H314" i="9" s="1"/>
  <c r="D150" i="5"/>
  <c r="F150" s="1"/>
  <c r="F149"/>
  <c r="F148"/>
  <c r="F147"/>
  <c r="E147"/>
  <c r="D1152" i="1" s="1"/>
  <c r="D147" i="5"/>
  <c r="F146"/>
  <c r="F145"/>
  <c r="F144"/>
  <c r="F143"/>
  <c r="E143"/>
  <c r="D143"/>
  <c r="F142"/>
  <c r="F141"/>
  <c r="F140"/>
  <c r="F139"/>
  <c r="F138"/>
  <c r="F137"/>
  <c r="F136"/>
  <c r="E136"/>
  <c r="E135" s="1"/>
  <c r="D1140" i="1" s="1"/>
  <c r="D136" i="5"/>
  <c r="D135" s="1"/>
  <c r="F135"/>
  <c r="F134"/>
  <c r="F133"/>
  <c r="F132"/>
  <c r="F131"/>
  <c r="F130"/>
  <c r="F129"/>
  <c r="F128"/>
  <c r="E127"/>
  <c r="D1132" i="1" s="1"/>
  <c r="G1132" s="1"/>
  <c r="D127" i="5"/>
  <c r="F127" s="1"/>
  <c r="F126"/>
  <c r="F125"/>
  <c r="F124"/>
  <c r="F123"/>
  <c r="F122"/>
  <c r="F121"/>
  <c r="E120"/>
  <c r="D1125" i="1" s="1"/>
  <c r="D120" i="5"/>
  <c r="F120" s="1"/>
  <c r="E119"/>
  <c r="F118"/>
  <c r="F117"/>
  <c r="F116"/>
  <c r="F115"/>
  <c r="F114"/>
  <c r="F113"/>
  <c r="F112"/>
  <c r="F111"/>
  <c r="F110"/>
  <c r="F109"/>
  <c r="F108"/>
  <c r="F107"/>
  <c r="E107"/>
  <c r="D107"/>
  <c r="F106"/>
  <c r="F105"/>
  <c r="F104"/>
  <c r="F103"/>
  <c r="F102"/>
  <c r="F101"/>
  <c r="F100"/>
  <c r="F99"/>
  <c r="F98"/>
  <c r="F97"/>
  <c r="F96"/>
  <c r="F95"/>
  <c r="F94"/>
  <c r="F93"/>
  <c r="F92"/>
  <c r="F91"/>
  <c r="F90"/>
  <c r="F89"/>
  <c r="E89"/>
  <c r="H313" i="9" s="1"/>
  <c r="D89" i="5"/>
  <c r="D88" s="1"/>
  <c r="F88"/>
  <c r="F87"/>
  <c r="F86"/>
  <c r="F85"/>
  <c r="F84"/>
  <c r="F83"/>
  <c r="E82"/>
  <c r="D82"/>
  <c r="F82" s="1"/>
  <c r="F81"/>
  <c r="F80"/>
  <c r="F79"/>
  <c r="F78"/>
  <c r="F77"/>
  <c r="F76"/>
  <c r="E76"/>
  <c r="D76"/>
  <c r="F75"/>
  <c r="F74"/>
  <c r="F73"/>
  <c r="F72"/>
  <c r="F71"/>
  <c r="E71"/>
  <c r="E70" s="1"/>
  <c r="D71"/>
  <c r="D70"/>
  <c r="F68"/>
  <c r="F67"/>
  <c r="F66"/>
  <c r="F65"/>
  <c r="F64"/>
  <c r="F63"/>
  <c r="E63"/>
  <c r="D63"/>
  <c r="F62"/>
  <c r="F61"/>
  <c r="F60"/>
  <c r="F59"/>
  <c r="F58"/>
  <c r="F57"/>
  <c r="F56"/>
  <c r="E56"/>
  <c r="D56"/>
  <c r="F55"/>
  <c r="F54"/>
  <c r="F53"/>
  <c r="E52"/>
  <c r="D52"/>
  <c r="C1057" i="1" s="1"/>
  <c r="G1057" s="1"/>
  <c r="F51" i="5"/>
  <c r="F50"/>
  <c r="F49"/>
  <c r="F48"/>
  <c r="F47"/>
  <c r="F46"/>
  <c r="F45"/>
  <c r="E45"/>
  <c r="D45"/>
  <c r="F44"/>
  <c r="F43"/>
  <c r="F42"/>
  <c r="E41"/>
  <c r="D41"/>
  <c r="F41" s="1"/>
  <c r="F40"/>
  <c r="F39"/>
  <c r="F38"/>
  <c r="F37"/>
  <c r="F36"/>
  <c r="E35"/>
  <c r="D35"/>
  <c r="F34"/>
  <c r="F33"/>
  <c r="F32"/>
  <c r="F31"/>
  <c r="F30"/>
  <c r="E29"/>
  <c r="D29"/>
  <c r="F28"/>
  <c r="F27"/>
  <c r="F26"/>
  <c r="F25"/>
  <c r="F24"/>
  <c r="F23"/>
  <c r="F22"/>
  <c r="F21"/>
  <c r="F20"/>
  <c r="E19"/>
  <c r="D19"/>
  <c r="F19" s="1"/>
  <c r="F18"/>
  <c r="F17"/>
  <c r="F16"/>
  <c r="F15"/>
  <c r="F14"/>
  <c r="F13"/>
  <c r="E13"/>
  <c r="D13"/>
  <c r="F11"/>
  <c r="F10"/>
  <c r="F9"/>
  <c r="E8"/>
  <c r="D8"/>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49" i="1" s="1"/>
  <c r="D656" i="4"/>
  <c r="F655"/>
  <c r="F654"/>
  <c r="F653"/>
  <c r="F651"/>
  <c r="E648"/>
  <c r="D642" i="1" s="1"/>
  <c r="D648" i="4"/>
  <c r="F648" s="1"/>
  <c r="D647"/>
  <c r="F642"/>
  <c r="F641"/>
  <c r="F638"/>
  <c r="F637"/>
  <c r="E636"/>
  <c r="D630" i="1" s="1"/>
  <c r="D636" i="4"/>
  <c r="F636" s="1"/>
  <c r="F635"/>
  <c r="F634"/>
  <c r="F633"/>
  <c r="E633"/>
  <c r="D627" i="1" s="1"/>
  <c r="D633" i="4"/>
  <c r="F632"/>
  <c r="F631"/>
  <c r="E630"/>
  <c r="D624" i="1" s="1"/>
  <c r="D630" i="4"/>
  <c r="F628"/>
  <c r="F627"/>
  <c r="F626"/>
  <c r="F625"/>
  <c r="F624"/>
  <c r="F623"/>
  <c r="F622"/>
  <c r="E621"/>
  <c r="D615" i="1" s="1"/>
  <c r="D621" i="4"/>
  <c r="F621" s="1"/>
  <c r="F620"/>
  <c r="F619"/>
  <c r="F618"/>
  <c r="F617"/>
  <c r="F616"/>
  <c r="E616"/>
  <c r="D610" i="1" s="1"/>
  <c r="H610" s="1"/>
  <c r="D616" i="4"/>
  <c r="F615"/>
  <c r="F614"/>
  <c r="F613"/>
  <c r="F612"/>
  <c r="F611"/>
  <c r="F610"/>
  <c r="F609"/>
  <c r="E609"/>
  <c r="D603" i="1" s="1"/>
  <c r="H603" s="1"/>
  <c r="D609" i="4"/>
  <c r="F608"/>
  <c r="E607"/>
  <c r="H156" i="9" s="1"/>
  <c r="D607" i="4"/>
  <c r="F606"/>
  <c r="F605"/>
  <c r="F604"/>
  <c r="F603"/>
  <c r="E603"/>
  <c r="D603"/>
  <c r="F602"/>
  <c r="F601"/>
  <c r="F600"/>
  <c r="F599"/>
  <c r="E598"/>
  <c r="D592" i="1" s="1"/>
  <c r="G592" s="1"/>
  <c r="D598" i="4"/>
  <c r="F598" s="1"/>
  <c r="F596"/>
  <c r="F595"/>
  <c r="F594"/>
  <c r="E594"/>
  <c r="D588" i="1" s="1"/>
  <c r="H588" s="1"/>
  <c r="D594" i="4"/>
  <c r="F593"/>
  <c r="F592"/>
  <c r="F591"/>
  <c r="E591"/>
  <c r="D591"/>
  <c r="F590"/>
  <c r="E589"/>
  <c r="D583" i="1" s="1"/>
  <c r="D589" i="4"/>
  <c r="F588"/>
  <c r="F587"/>
  <c r="F586"/>
  <c r="E585"/>
  <c r="D585"/>
  <c r="F583"/>
  <c r="F582"/>
  <c r="F581"/>
  <c r="E581"/>
  <c r="D581"/>
  <c r="F580"/>
  <c r="F579"/>
  <c r="E578"/>
  <c r="D572" i="1" s="1"/>
  <c r="D578" i="4"/>
  <c r="F578" s="1"/>
  <c r="F577"/>
  <c r="F576"/>
  <c r="E575"/>
  <c r="D575"/>
  <c r="F575" s="1"/>
  <c r="F574"/>
  <c r="F573"/>
  <c r="F572"/>
  <c r="E572"/>
  <c r="E571" s="1"/>
  <c r="D565" i="1" s="1"/>
  <c r="D572" i="4"/>
  <c r="D571"/>
  <c r="F571" s="1"/>
  <c r="F570"/>
  <c r="F569"/>
  <c r="F568"/>
  <c r="F567"/>
  <c r="F566"/>
  <c r="F565"/>
  <c r="F564"/>
  <c r="F563"/>
  <c r="E562"/>
  <c r="D556" i="1" s="1"/>
  <c r="D562" i="4"/>
  <c r="F562" s="1"/>
  <c r="F561"/>
  <c r="F560"/>
  <c r="F559"/>
  <c r="F558"/>
  <c r="F557"/>
  <c r="E557"/>
  <c r="D557"/>
  <c r="F556"/>
  <c r="F555"/>
  <c r="F554"/>
  <c r="F553"/>
  <c r="F552"/>
  <c r="F551"/>
  <c r="F550"/>
  <c r="E550"/>
  <c r="D544" i="1" s="1"/>
  <c r="H544" s="1"/>
  <c r="D550" i="4"/>
  <c r="F549"/>
  <c r="F548"/>
  <c r="F547"/>
  <c r="F546"/>
  <c r="E545"/>
  <c r="D545"/>
  <c r="F545" s="1"/>
  <c r="F544"/>
  <c r="F543"/>
  <c r="F542"/>
  <c r="E542"/>
  <c r="D542"/>
  <c r="F541"/>
  <c r="F540"/>
  <c r="F539"/>
  <c r="F538"/>
  <c r="E537"/>
  <c r="G185" i="9" s="1"/>
  <c r="E185" s="1"/>
  <c r="B185" s="1"/>
  <c r="D537" i="4"/>
  <c r="F537" s="1"/>
  <c r="D536"/>
  <c r="F534"/>
  <c r="F533"/>
  <c r="F532"/>
  <c r="E532"/>
  <c r="D532"/>
  <c r="F531"/>
  <c r="F530"/>
  <c r="E529"/>
  <c r="D523" i="1" s="1"/>
  <c r="D529" i="4"/>
  <c r="F528"/>
  <c r="F527"/>
  <c r="E526"/>
  <c r="D526"/>
  <c r="F526" s="1"/>
  <c r="F525"/>
  <c r="F524"/>
  <c r="F523"/>
  <c r="E523"/>
  <c r="D523"/>
  <c r="F521"/>
  <c r="F520"/>
  <c r="F519"/>
  <c r="F518"/>
  <c r="F517"/>
  <c r="F516"/>
  <c r="F515"/>
  <c r="F514"/>
  <c r="E514"/>
  <c r="D508" i="1" s="1"/>
  <c r="H508" s="1"/>
  <c r="D514" i="4"/>
  <c r="F513"/>
  <c r="F512"/>
  <c r="F511"/>
  <c r="F510"/>
  <c r="F509"/>
  <c r="E509"/>
  <c r="D503" i="1" s="1"/>
  <c r="D509" i="4"/>
  <c r="F508"/>
  <c r="F507"/>
  <c r="F506"/>
  <c r="F505"/>
  <c r="F504"/>
  <c r="F503"/>
  <c r="F502"/>
  <c r="E502"/>
  <c r="D502"/>
  <c r="F501"/>
  <c r="F500"/>
  <c r="F499"/>
  <c r="F498"/>
  <c r="F497"/>
  <c r="E497"/>
  <c r="D497"/>
  <c r="F496"/>
  <c r="F495"/>
  <c r="F494"/>
  <c r="F493"/>
  <c r="E492"/>
  <c r="D492"/>
  <c r="F492" s="1"/>
  <c r="F490"/>
  <c r="F489"/>
  <c r="F488"/>
  <c r="E488"/>
  <c r="D488"/>
  <c r="F487"/>
  <c r="F486"/>
  <c r="F485"/>
  <c r="E485"/>
  <c r="D479" i="1" s="1"/>
  <c r="D485" i="4"/>
  <c r="F484"/>
  <c r="F483"/>
  <c r="F482"/>
  <c r="F481"/>
  <c r="F480"/>
  <c r="E480"/>
  <c r="D480"/>
  <c r="D479" s="1"/>
  <c r="F479"/>
  <c r="F478"/>
  <c r="F477"/>
  <c r="E476"/>
  <c r="D470" i="1" s="1"/>
  <c r="D476" i="4"/>
  <c r="F475"/>
  <c r="F474"/>
  <c r="E473"/>
  <c r="D473"/>
  <c r="F472"/>
  <c r="F471"/>
  <c r="F470"/>
  <c r="E470"/>
  <c r="D464" i="1" s="1"/>
  <c r="D470" i="4"/>
  <c r="F469"/>
  <c r="F468"/>
  <c r="F467"/>
  <c r="E467"/>
  <c r="D467"/>
  <c r="F465"/>
  <c r="F464"/>
  <c r="F463"/>
  <c r="F462"/>
  <c r="F461"/>
  <c r="F460"/>
  <c r="F459"/>
  <c r="F458"/>
  <c r="E457"/>
  <c r="D457"/>
  <c r="F457" s="1"/>
  <c r="F456"/>
  <c r="F455"/>
  <c r="F454"/>
  <c r="F453"/>
  <c r="E452"/>
  <c r="D446" i="1" s="1"/>
  <c r="D452" i="4"/>
  <c r="F451"/>
  <c r="F450"/>
  <c r="F449"/>
  <c r="F448"/>
  <c r="F447"/>
  <c r="F446"/>
  <c r="F445"/>
  <c r="E445"/>
  <c r="D445"/>
  <c r="F444"/>
  <c r="F443"/>
  <c r="F442"/>
  <c r="F441"/>
  <c r="F440"/>
  <c r="E440"/>
  <c r="D434" i="1" s="1"/>
  <c r="D440" i="4"/>
  <c r="F439"/>
  <c r="F438"/>
  <c r="F437"/>
  <c r="E437"/>
  <c r="D437"/>
  <c r="F436"/>
  <c r="F435"/>
  <c r="F434"/>
  <c r="F433"/>
  <c r="F432"/>
  <c r="E432"/>
  <c r="D432"/>
  <c r="E428"/>
  <c r="D423" i="1" s="1"/>
  <c r="G423" s="1"/>
  <c r="D428" i="4"/>
  <c r="F427"/>
  <c r="E427"/>
  <c r="D422" i="1" s="1"/>
  <c r="D427" i="4"/>
  <c r="E426"/>
  <c r="F426" s="1"/>
  <c r="D426"/>
  <c r="F421"/>
  <c r="F420"/>
  <c r="F419"/>
  <c r="F416"/>
  <c r="F415"/>
  <c r="F414"/>
  <c r="F413"/>
  <c r="E412"/>
  <c r="D412"/>
  <c r="F412" s="1"/>
  <c r="F411"/>
  <c r="F410"/>
  <c r="E410"/>
  <c r="D410"/>
  <c r="F409"/>
  <c r="F408"/>
  <c r="E407"/>
  <c r="D407"/>
  <c r="F405"/>
  <c r="F404"/>
  <c r="F403"/>
  <c r="F402"/>
  <c r="E401"/>
  <c r="D401"/>
  <c r="F401" s="1"/>
  <c r="F400"/>
  <c r="F399"/>
  <c r="E398"/>
  <c r="D393" i="1" s="1"/>
  <c r="D398" i="4"/>
  <c r="F397"/>
  <c r="F396"/>
  <c r="F395"/>
  <c r="F394"/>
  <c r="F393"/>
  <c r="E393"/>
  <c r="D388" i="1" s="1"/>
  <c r="H388" s="1"/>
  <c r="D393" i="4"/>
  <c r="F392"/>
  <c r="F391"/>
  <c r="F390"/>
  <c r="F389"/>
  <c r="F388"/>
  <c r="E388"/>
  <c r="D383" i="1" s="1"/>
  <c r="D388" i="4"/>
  <c r="F387"/>
  <c r="F386"/>
  <c r="F385"/>
  <c r="F384"/>
  <c r="F383"/>
  <c r="F382"/>
  <c r="F381"/>
  <c r="F380"/>
  <c r="E379"/>
  <c r="D379"/>
  <c r="F378"/>
  <c r="F377"/>
  <c r="F376"/>
  <c r="F375"/>
  <c r="F374"/>
  <c r="E374"/>
  <c r="D374"/>
  <c r="F372"/>
  <c r="F371"/>
  <c r="F370"/>
  <c r="F369"/>
  <c r="F368"/>
  <c r="F367"/>
  <c r="F366"/>
  <c r="E366"/>
  <c r="D361" i="1" s="1"/>
  <c r="D366" i="4"/>
  <c r="F365"/>
  <c r="F364"/>
  <c r="F363"/>
  <c r="F362"/>
  <c r="E362"/>
  <c r="D362"/>
  <c r="F361"/>
  <c r="D361"/>
  <c r="F359"/>
  <c r="E358"/>
  <c r="D353" i="1" s="1"/>
  <c r="D358" i="4"/>
  <c r="F358" s="1"/>
  <c r="F357"/>
  <c r="F356"/>
  <c r="E355"/>
  <c r="E354" s="1"/>
  <c r="D349" i="1" s="1"/>
  <c r="D355" i="4"/>
  <c r="F353"/>
  <c r="F352"/>
  <c r="F351"/>
  <c r="F350"/>
  <c r="F349"/>
  <c r="E349"/>
  <c r="D344" i="1" s="1"/>
  <c r="D349" i="4"/>
  <c r="F348"/>
  <c r="F347"/>
  <c r="F346"/>
  <c r="E346"/>
  <c r="D341" i="1" s="1"/>
  <c r="D346" i="4"/>
  <c r="F345"/>
  <c r="F344"/>
  <c r="F343"/>
  <c r="F342"/>
  <c r="F341"/>
  <c r="E341"/>
  <c r="D336" i="1" s="1"/>
  <c r="G336" s="1"/>
  <c r="D341" i="4"/>
  <c r="F340"/>
  <c r="F339"/>
  <c r="F338"/>
  <c r="F337"/>
  <c r="F336"/>
  <c r="E336"/>
  <c r="D331" i="1" s="1"/>
  <c r="D336" i="4"/>
  <c r="F335"/>
  <c r="F334"/>
  <c r="F333"/>
  <c r="F332"/>
  <c r="F331"/>
  <c r="F330"/>
  <c r="F329"/>
  <c r="F328"/>
  <c r="E327"/>
  <c r="D322" i="1" s="1"/>
  <c r="D327" i="4"/>
  <c r="F327" s="1"/>
  <c r="F326"/>
  <c r="F325"/>
  <c r="F324"/>
  <c r="F323"/>
  <c r="E322"/>
  <c r="D317" i="1" s="1"/>
  <c r="D322" i="4"/>
  <c r="F322" s="1"/>
  <c r="F320"/>
  <c r="F319"/>
  <c r="F318"/>
  <c r="F317"/>
  <c r="F316"/>
  <c r="F315"/>
  <c r="E314"/>
  <c r="D309" i="1" s="1"/>
  <c r="G309" s="1"/>
  <c r="D314" i="4"/>
  <c r="F313"/>
  <c r="F312"/>
  <c r="F311"/>
  <c r="F310"/>
  <c r="E310"/>
  <c r="E309" s="1"/>
  <c r="D304" i="1" s="1"/>
  <c r="D310" i="4"/>
  <c r="F306"/>
  <c r="F305"/>
  <c r="F304"/>
  <c r="F303"/>
  <c r="F302"/>
  <c r="F298"/>
  <c r="E298"/>
  <c r="D298"/>
  <c r="E297"/>
  <c r="D293" i="1" s="1"/>
  <c r="D297" i="4"/>
  <c r="F297" s="1"/>
  <c r="F296"/>
  <c r="F295"/>
  <c r="F294"/>
  <c r="F293"/>
  <c r="F292"/>
  <c r="F291"/>
  <c r="F290"/>
  <c r="F289"/>
  <c r="E289"/>
  <c r="D285" i="1" s="1"/>
  <c r="G285" s="1"/>
  <c r="D289" i="4"/>
  <c r="F288"/>
  <c r="F287"/>
  <c r="F286"/>
  <c r="F285"/>
  <c r="F284"/>
  <c r="F283"/>
  <c r="E283"/>
  <c r="D279" i="1" s="1"/>
  <c r="G279" s="1"/>
  <c r="D283" i="4"/>
  <c r="F282"/>
  <c r="F281"/>
  <c r="F280"/>
  <c r="F279"/>
  <c r="E278"/>
  <c r="D274" i="1" s="1"/>
  <c r="H274" s="1"/>
  <c r="D278" i="4"/>
  <c r="F277"/>
  <c r="F276"/>
  <c r="F275"/>
  <c r="E274"/>
  <c r="D274"/>
  <c r="F272"/>
  <c r="F271"/>
  <c r="F270"/>
  <c r="E269"/>
  <c r="F269" s="1"/>
  <c r="D269"/>
  <c r="F268"/>
  <c r="F267"/>
  <c r="F266"/>
  <c r="F265"/>
  <c r="F264"/>
  <c r="E263"/>
  <c r="D259" i="1" s="1"/>
  <c r="D263" i="4"/>
  <c r="F263" s="1"/>
  <c r="D262"/>
  <c r="F261"/>
  <c r="F260"/>
  <c r="F259"/>
  <c r="F258"/>
  <c r="F257"/>
  <c r="E257"/>
  <c r="D257"/>
  <c r="F256"/>
  <c r="F255"/>
  <c r="E254"/>
  <c r="D250" i="1" s="1"/>
  <c r="D254" i="4"/>
  <c r="F254" s="1"/>
  <c r="F253"/>
  <c r="F252"/>
  <c r="F251"/>
  <c r="F250"/>
  <c r="E250"/>
  <c r="D246" i="1" s="1"/>
  <c r="G246" s="1"/>
  <c r="D250" i="4"/>
  <c r="F249"/>
  <c r="F248"/>
  <c r="F247"/>
  <c r="E246"/>
  <c r="D246"/>
  <c r="F246" s="1"/>
  <c r="F245"/>
  <c r="F244"/>
  <c r="F243"/>
  <c r="F242"/>
  <c r="E242"/>
  <c r="D238" i="1" s="1"/>
  <c r="D242" i="4"/>
  <c r="F241"/>
  <c r="F240"/>
  <c r="F239"/>
  <c r="F238"/>
  <c r="E237"/>
  <c r="F237" s="1"/>
  <c r="D237"/>
  <c r="F236"/>
  <c r="F235"/>
  <c r="F234"/>
  <c r="E234"/>
  <c r="D230" i="1" s="1"/>
  <c r="D234" i="4"/>
  <c r="F233"/>
  <c r="F232"/>
  <c r="E231"/>
  <c r="D231"/>
  <c r="F229"/>
  <c r="F228"/>
  <c r="F227"/>
  <c r="F226"/>
  <c r="E225"/>
  <c r="D221" i="1" s="1"/>
  <c r="D225" i="4"/>
  <c r="F224"/>
  <c r="F223"/>
  <c r="E222"/>
  <c r="D222"/>
  <c r="F222" s="1"/>
  <c r="F220"/>
  <c r="F219"/>
  <c r="F218"/>
  <c r="F217"/>
  <c r="E216"/>
  <c r="D212" i="1" s="1"/>
  <c r="D216" i="4"/>
  <c r="F215"/>
  <c r="F214"/>
  <c r="F213"/>
  <c r="F212"/>
  <c r="F211"/>
  <c r="F210"/>
  <c r="F209"/>
  <c r="E208"/>
  <c r="D208"/>
  <c r="F208" s="1"/>
  <c r="F207"/>
  <c r="F206"/>
  <c r="F205"/>
  <c r="F204"/>
  <c r="F203"/>
  <c r="E203"/>
  <c r="D203"/>
  <c r="F201"/>
  <c r="F200"/>
  <c r="F199"/>
  <c r="F198"/>
  <c r="F197"/>
  <c r="F196"/>
  <c r="F195"/>
  <c r="E194"/>
  <c r="F194" s="1"/>
  <c r="D194"/>
  <c r="F193"/>
  <c r="F192"/>
  <c r="F191"/>
  <c r="F190"/>
  <c r="F189"/>
  <c r="E189"/>
  <c r="D189"/>
  <c r="F188"/>
  <c r="F187"/>
  <c r="F186"/>
  <c r="F185"/>
  <c r="F184"/>
  <c r="F183"/>
  <c r="F182"/>
  <c r="F181"/>
  <c r="F180"/>
  <c r="F179"/>
  <c r="E178"/>
  <c r="F178" s="1"/>
  <c r="D178"/>
  <c r="F177"/>
  <c r="F176"/>
  <c r="F175"/>
  <c r="F174"/>
  <c r="F173"/>
  <c r="F172"/>
  <c r="F171"/>
  <c r="E170"/>
  <c r="F170" s="1"/>
  <c r="D170"/>
  <c r="F169"/>
  <c r="F168"/>
  <c r="F167"/>
  <c r="F166"/>
  <c r="F165"/>
  <c r="E165"/>
  <c r="D161" i="1" s="1"/>
  <c r="D165" i="4"/>
  <c r="D164"/>
  <c r="F163"/>
  <c r="F162"/>
  <c r="F161"/>
  <c r="E160"/>
  <c r="D160"/>
  <c r="F159"/>
  <c r="F158"/>
  <c r="F157"/>
  <c r="F156"/>
  <c r="F155"/>
  <c r="E154"/>
  <c r="E153" s="1"/>
  <c r="D149" i="1" s="1"/>
  <c r="D154" i="4"/>
  <c r="F151"/>
  <c r="F150"/>
  <c r="F149"/>
  <c r="F148"/>
  <c r="F147"/>
  <c r="F146"/>
  <c r="F145"/>
  <c r="F144"/>
  <c r="F143"/>
  <c r="F142"/>
  <c r="F141"/>
  <c r="E141"/>
  <c r="E140" s="1"/>
  <c r="D141"/>
  <c r="D140"/>
  <c r="F140" s="1"/>
  <c r="F139"/>
  <c r="F138"/>
  <c r="F137"/>
  <c r="F136"/>
  <c r="F135"/>
  <c r="E135"/>
  <c r="E134" s="1"/>
  <c r="D135"/>
  <c r="D134" s="1"/>
  <c r="F134" s="1"/>
  <c r="F133"/>
  <c r="F132"/>
  <c r="F131"/>
  <c r="F130"/>
  <c r="F129"/>
  <c r="E129"/>
  <c r="E125" s="1"/>
  <c r="D121" i="1" s="1"/>
  <c r="G121" s="1"/>
  <c r="D129" i="4"/>
  <c r="D125" s="1"/>
  <c r="F125" s="1"/>
  <c r="F128"/>
  <c r="F127"/>
  <c r="F126"/>
  <c r="E126"/>
  <c r="D126"/>
  <c r="F124"/>
  <c r="F123"/>
  <c r="F122"/>
  <c r="F121"/>
  <c r="F120"/>
  <c r="E120"/>
  <c r="D116" i="1" s="1"/>
  <c r="D120" i="4"/>
  <c r="F119"/>
  <c r="F118"/>
  <c r="F117"/>
  <c r="F116"/>
  <c r="F115"/>
  <c r="F114"/>
  <c r="F113"/>
  <c r="E112"/>
  <c r="D112"/>
  <c r="F111"/>
  <c r="F110"/>
  <c r="F109"/>
  <c r="F108"/>
  <c r="F107"/>
  <c r="E107"/>
  <c r="D107"/>
  <c r="F105"/>
  <c r="F104"/>
  <c r="F103"/>
  <c r="F102"/>
  <c r="F101"/>
  <c r="F100"/>
  <c r="F99"/>
  <c r="E98"/>
  <c r="D94" i="1" s="1"/>
  <c r="D98" i="4"/>
  <c r="F98" s="1"/>
  <c r="F97"/>
  <c r="F96"/>
  <c r="F95"/>
  <c r="F94"/>
  <c r="F93"/>
  <c r="F92"/>
  <c r="E91"/>
  <c r="D87" i="1" s="1"/>
  <c r="D91" i="4"/>
  <c r="D82" s="1"/>
  <c r="F90"/>
  <c r="F89"/>
  <c r="F88"/>
  <c r="F87"/>
  <c r="F86"/>
  <c r="F85"/>
  <c r="F84"/>
  <c r="F83"/>
  <c r="E83"/>
  <c r="D83"/>
  <c r="F81"/>
  <c r="F80"/>
  <c r="F79"/>
  <c r="F78"/>
  <c r="E77"/>
  <c r="D77"/>
  <c r="F77" s="1"/>
  <c r="F76"/>
  <c r="F75"/>
  <c r="E74"/>
  <c r="D70" i="1" s="1"/>
  <c r="D74" i="4"/>
  <c r="F74" s="1"/>
  <c r="F73"/>
  <c r="F72"/>
  <c r="E71"/>
  <c r="D67" i="1" s="1"/>
  <c r="D71" i="4"/>
  <c r="F71" s="1"/>
  <c r="F70"/>
  <c r="F69"/>
  <c r="F68"/>
  <c r="E68"/>
  <c r="D68"/>
  <c r="F67"/>
  <c r="F66"/>
  <c r="F65"/>
  <c r="F64"/>
  <c r="E64"/>
  <c r="D64"/>
  <c r="F63"/>
  <c r="F62"/>
  <c r="F61"/>
  <c r="E61"/>
  <c r="D61"/>
  <c r="F60"/>
  <c r="F59"/>
  <c r="E58"/>
  <c r="D54" i="1" s="1"/>
  <c r="D58" i="4"/>
  <c r="F57"/>
  <c r="F56"/>
  <c r="F55"/>
  <c r="F54"/>
  <c r="F53"/>
  <c r="E53"/>
  <c r="D53"/>
  <c r="F52"/>
  <c r="F51"/>
  <c r="E50"/>
  <c r="D46" i="1" s="1"/>
  <c r="H46" s="1"/>
  <c r="D50" i="4"/>
  <c r="F48"/>
  <c r="F47"/>
  <c r="F46"/>
  <c r="F45"/>
  <c r="E44"/>
  <c r="E43" s="1"/>
  <c r="D39" i="1" s="1"/>
  <c r="D44" i="4"/>
  <c r="F44" s="1"/>
  <c r="D43"/>
  <c r="F42"/>
  <c r="F41"/>
  <c r="F40"/>
  <c r="F39"/>
  <c r="E39"/>
  <c r="D35" i="1" s="1"/>
  <c r="D39" i="4"/>
  <c r="F38"/>
  <c r="F37"/>
  <c r="E36"/>
  <c r="D36"/>
  <c r="F36" s="1"/>
  <c r="F35"/>
  <c r="F34"/>
  <c r="F33"/>
  <c r="F32"/>
  <c r="F31"/>
  <c r="F30"/>
  <c r="E29"/>
  <c r="D25" i="1" s="1"/>
  <c r="D29" i="4"/>
  <c r="F28"/>
  <c r="F27"/>
  <c r="F26"/>
  <c r="F25"/>
  <c r="F24"/>
  <c r="E23"/>
  <c r="D19" i="1" s="1"/>
  <c r="D23" i="4"/>
  <c r="F22"/>
  <c r="F21"/>
  <c r="F20"/>
  <c r="F19"/>
  <c r="F18"/>
  <c r="E17"/>
  <c r="D17"/>
  <c r="F16"/>
  <c r="F15"/>
  <c r="F14"/>
  <c r="F13"/>
  <c r="F12"/>
  <c r="F11"/>
  <c r="F10"/>
  <c r="F9"/>
  <c r="E8"/>
  <c r="F8" s="1"/>
  <c r="D8"/>
  <c r="G41" i="3"/>
  <c r="B41"/>
  <c r="G40"/>
  <c r="B40"/>
  <c r="G39"/>
  <c r="B39"/>
  <c r="H38"/>
  <c r="G38"/>
  <c r="B38"/>
  <c r="G36"/>
  <c r="B36"/>
  <c r="H35"/>
  <c r="G35"/>
  <c r="B35"/>
  <c r="I34"/>
  <c r="H34"/>
  <c r="G34"/>
  <c r="B34"/>
  <c r="G33"/>
  <c r="B33"/>
  <c r="G31"/>
  <c r="B31"/>
  <c r="I30"/>
  <c r="H30"/>
  <c r="G30"/>
  <c r="B30"/>
  <c r="I29"/>
  <c r="H29"/>
  <c r="G29"/>
  <c r="B29"/>
  <c r="H28"/>
  <c r="G28"/>
  <c r="B28"/>
  <c r="I27"/>
  <c r="H27"/>
  <c r="G27"/>
  <c r="B27"/>
  <c r="G25"/>
  <c r="B25"/>
  <c r="G24"/>
  <c r="B24"/>
  <c r="G23"/>
  <c r="B23"/>
  <c r="G22"/>
  <c r="B22"/>
  <c r="G20"/>
  <c r="B20"/>
  <c r="G19"/>
  <c r="B19"/>
  <c r="G18"/>
  <c r="B18"/>
  <c r="G17"/>
  <c r="B17"/>
  <c r="H10" a="1"/>
  <c r="H10" s="1"/>
  <c r="L3" i="9" s="1"/>
  <c r="C1685" i="1"/>
  <c r="H1684"/>
  <c r="C1684"/>
  <c r="G1684" s="1"/>
  <c r="C1683"/>
  <c r="G1683" s="1"/>
  <c r="H1682"/>
  <c r="C1682"/>
  <c r="G1682" s="1"/>
  <c r="C1681"/>
  <c r="H1679"/>
  <c r="C1679"/>
  <c r="G1679" s="1"/>
  <c r="H1678"/>
  <c r="G1678"/>
  <c r="C1678"/>
  <c r="H1677"/>
  <c r="G1677"/>
  <c r="C1677"/>
  <c r="H1676"/>
  <c r="G1676"/>
  <c r="C1676"/>
  <c r="H1675"/>
  <c r="C1675"/>
  <c r="G1675" s="1"/>
  <c r="H1674"/>
  <c r="G1674"/>
  <c r="C1674"/>
  <c r="H1673"/>
  <c r="G1673"/>
  <c r="C1673"/>
  <c r="H1672"/>
  <c r="G1672"/>
  <c r="C1672"/>
  <c r="H1671"/>
  <c r="C1671"/>
  <c r="G1671" s="1"/>
  <c r="H1670"/>
  <c r="G1670"/>
  <c r="C1670"/>
  <c r="H1669"/>
  <c r="G1669"/>
  <c r="C1669"/>
  <c r="H1668"/>
  <c r="G1668"/>
  <c r="C1668"/>
  <c r="H1667"/>
  <c r="C1667"/>
  <c r="G1667" s="1"/>
  <c r="H1666"/>
  <c r="G1666"/>
  <c r="C1666"/>
  <c r="H1665"/>
  <c r="G1665"/>
  <c r="C1665"/>
  <c r="H1664"/>
  <c r="G1664"/>
  <c r="C1664"/>
  <c r="H1663"/>
  <c r="C1663"/>
  <c r="G1663" s="1"/>
  <c r="H1662"/>
  <c r="G1662"/>
  <c r="C1662"/>
  <c r="H1661"/>
  <c r="G1661"/>
  <c r="C1661"/>
  <c r="H1660"/>
  <c r="G1660"/>
  <c r="C1660"/>
  <c r="H1659"/>
  <c r="C1659"/>
  <c r="G1659" s="1"/>
  <c r="H1658"/>
  <c r="G1658"/>
  <c r="C1658"/>
  <c r="H1657"/>
  <c r="G1657"/>
  <c r="C1657"/>
  <c r="H1656"/>
  <c r="G1656"/>
  <c r="C1656"/>
  <c r="H1655"/>
  <c r="C1655"/>
  <c r="G1655" s="1"/>
  <c r="H1654"/>
  <c r="G1654"/>
  <c r="C1654"/>
  <c r="H1653"/>
  <c r="G1653"/>
  <c r="H1652"/>
  <c r="G1652"/>
  <c r="C1652"/>
  <c r="H1651"/>
  <c r="G1651"/>
  <c r="C1651"/>
  <c r="H1650"/>
  <c r="C1650"/>
  <c r="G1650" s="1"/>
  <c r="H1649"/>
  <c r="G1649"/>
  <c r="C1649"/>
  <c r="C1647"/>
  <c r="H1647" s="1"/>
  <c r="C1646"/>
  <c r="G1645"/>
  <c r="C1645"/>
  <c r="H1645" s="1"/>
  <c r="H1644"/>
  <c r="G1644"/>
  <c r="C1644"/>
  <c r="C1643"/>
  <c r="H1642"/>
  <c r="G1642"/>
  <c r="C1642"/>
  <c r="H1641"/>
  <c r="C1641"/>
  <c r="G1641" s="1"/>
  <c r="H1640"/>
  <c r="G1640"/>
  <c r="C1640"/>
  <c r="C1639"/>
  <c r="H1639" s="1"/>
  <c r="H1638"/>
  <c r="G1638"/>
  <c r="C1638"/>
  <c r="H1637"/>
  <c r="G1637"/>
  <c r="C1637"/>
  <c r="H1636"/>
  <c r="G1636"/>
  <c r="C1636"/>
  <c r="G1635"/>
  <c r="C1635"/>
  <c r="H1635" s="1"/>
  <c r="C1634"/>
  <c r="H1634" s="1"/>
  <c r="C1633"/>
  <c r="H1632"/>
  <c r="G1632"/>
  <c r="C1632"/>
  <c r="G1631"/>
  <c r="C1631"/>
  <c r="H1631" s="1"/>
  <c r="C1630"/>
  <c r="H1629"/>
  <c r="G1629"/>
  <c r="C1629"/>
  <c r="H1628"/>
  <c r="C1627"/>
  <c r="H1626"/>
  <c r="C1626"/>
  <c r="G1626" s="1"/>
  <c r="H1625"/>
  <c r="G1625"/>
  <c r="C1625"/>
  <c r="H1624"/>
  <c r="G1624"/>
  <c r="C1624"/>
  <c r="C1623"/>
  <c r="H1622"/>
  <c r="G1622"/>
  <c r="C1622"/>
  <c r="H1619"/>
  <c r="C1619"/>
  <c r="G1619" s="1"/>
  <c r="G1618"/>
  <c r="C1618"/>
  <c r="H1618" s="1"/>
  <c r="C1617"/>
  <c r="C1616"/>
  <c r="G1616" s="1"/>
  <c r="H1615"/>
  <c r="G1615"/>
  <c r="C1615"/>
  <c r="C1614"/>
  <c r="C1612"/>
  <c r="G1612" s="1"/>
  <c r="G1611"/>
  <c r="C1611"/>
  <c r="H1611" s="1"/>
  <c r="C1610"/>
  <c r="H1610" s="1"/>
  <c r="H1609"/>
  <c r="G1609"/>
  <c r="C1609"/>
  <c r="H1608"/>
  <c r="C1608"/>
  <c r="G1608" s="1"/>
  <c r="H1607"/>
  <c r="G1607"/>
  <c r="C1607"/>
  <c r="G1606"/>
  <c r="C1606"/>
  <c r="H1606" s="1"/>
  <c r="C1605"/>
  <c r="H1605" s="1"/>
  <c r="H1604"/>
  <c r="G1604"/>
  <c r="C1604"/>
  <c r="C1602"/>
  <c r="H1602" s="1"/>
  <c r="H1600"/>
  <c r="G1600"/>
  <c r="C1600"/>
  <c r="H1599"/>
  <c r="G1599"/>
  <c r="C1599"/>
  <c r="C1598"/>
  <c r="H1598" s="1"/>
  <c r="H1597"/>
  <c r="G1597"/>
  <c r="C1597"/>
  <c r="H1596"/>
  <c r="G1596"/>
  <c r="C1596"/>
  <c r="C1595"/>
  <c r="G1595" s="1"/>
  <c r="G1593"/>
  <c r="C1593"/>
  <c r="H1593" s="1"/>
  <c r="H1592"/>
  <c r="C1592"/>
  <c r="G1592" s="1"/>
  <c r="G1591"/>
  <c r="C1591"/>
  <c r="H1591" s="1"/>
  <c r="G1590"/>
  <c r="C1590"/>
  <c r="H1590" s="1"/>
  <c r="H1589"/>
  <c r="C1589"/>
  <c r="G1589" s="1"/>
  <c r="H1588"/>
  <c r="G1588"/>
  <c r="C1588"/>
  <c r="H1587"/>
  <c r="C1587"/>
  <c r="G1587" s="1"/>
  <c r="C1586"/>
  <c r="H1586" s="1"/>
  <c r="C1585"/>
  <c r="C1583"/>
  <c r="G1583" s="1"/>
  <c r="C1581"/>
  <c r="J1580"/>
  <c r="D1580"/>
  <c r="C1580"/>
  <c r="J1579"/>
  <c r="H1579"/>
  <c r="D1579"/>
  <c r="C1579"/>
  <c r="G1579" s="1"/>
  <c r="I1579" s="1"/>
  <c r="D1578"/>
  <c r="C1578"/>
  <c r="D1577"/>
  <c r="C1577"/>
  <c r="C1576"/>
  <c r="D1575"/>
  <c r="G1575" s="1"/>
  <c r="C1575"/>
  <c r="J1574"/>
  <c r="I1574"/>
  <c r="H1574"/>
  <c r="D1574"/>
  <c r="C1574"/>
  <c r="G1574" s="1"/>
  <c r="D1573"/>
  <c r="C1573"/>
  <c r="G1573" s="1"/>
  <c r="J1572"/>
  <c r="I1572"/>
  <c r="H1572"/>
  <c r="D1572"/>
  <c r="C1572"/>
  <c r="G1572" s="1"/>
  <c r="D1571"/>
  <c r="C1571"/>
  <c r="G1571" s="1"/>
  <c r="D1570"/>
  <c r="C1570"/>
  <c r="G1570" s="1"/>
  <c r="D1569"/>
  <c r="J1569" s="1"/>
  <c r="C1569"/>
  <c r="H1568"/>
  <c r="D1568"/>
  <c r="C1568"/>
  <c r="G1568" s="1"/>
  <c r="I1568" s="1"/>
  <c r="J1567"/>
  <c r="G1567"/>
  <c r="D1567"/>
  <c r="C1567"/>
  <c r="J1566"/>
  <c r="G1566"/>
  <c r="D1566"/>
  <c r="C1566"/>
  <c r="J1565"/>
  <c r="D1565"/>
  <c r="C1565"/>
  <c r="G1565" s="1"/>
  <c r="D1564"/>
  <c r="C1564"/>
  <c r="D1563"/>
  <c r="C1563"/>
  <c r="J1563" s="1"/>
  <c r="G1562"/>
  <c r="D1562"/>
  <c r="C1562"/>
  <c r="H1562" s="1"/>
  <c r="J1561"/>
  <c r="D1561"/>
  <c r="C1561"/>
  <c r="D1560"/>
  <c r="C1560"/>
  <c r="J1559"/>
  <c r="D1559"/>
  <c r="C1559"/>
  <c r="D1558"/>
  <c r="H1558" s="1"/>
  <c r="C1558"/>
  <c r="J1558" s="1"/>
  <c r="J1557"/>
  <c r="I1557"/>
  <c r="H1557"/>
  <c r="D1557"/>
  <c r="C1557"/>
  <c r="G1557" s="1"/>
  <c r="D1556"/>
  <c r="C1556"/>
  <c r="H1555"/>
  <c r="G1555"/>
  <c r="D1555"/>
  <c r="G1554"/>
  <c r="J1553"/>
  <c r="I1553"/>
  <c r="H1553"/>
  <c r="G1553"/>
  <c r="D1553"/>
  <c r="C1553"/>
  <c r="D1552"/>
  <c r="J1552" s="1"/>
  <c r="C1552"/>
  <c r="H1551"/>
  <c r="G1551"/>
  <c r="I1551" s="1"/>
  <c r="D1551"/>
  <c r="C1551"/>
  <c r="J1551" s="1"/>
  <c r="J1550"/>
  <c r="G1550"/>
  <c r="I1550" s="1"/>
  <c r="D1550"/>
  <c r="C1550"/>
  <c r="H1550" s="1"/>
  <c r="D1549"/>
  <c r="J1549" s="1"/>
  <c r="C1549"/>
  <c r="J1548"/>
  <c r="G1548"/>
  <c r="I1548" s="1"/>
  <c r="D1548"/>
  <c r="C1548"/>
  <c r="H1548" s="1"/>
  <c r="J1547"/>
  <c r="I1547"/>
  <c r="H1547"/>
  <c r="G1547"/>
  <c r="D1547"/>
  <c r="C1547"/>
  <c r="J1546"/>
  <c r="D1546"/>
  <c r="C1546"/>
  <c r="J1545"/>
  <c r="H1545"/>
  <c r="D1545"/>
  <c r="G1545" s="1"/>
  <c r="I1545" s="1"/>
  <c r="C1545"/>
  <c r="D1544"/>
  <c r="C1544"/>
  <c r="J1543"/>
  <c r="H1543"/>
  <c r="G1543"/>
  <c r="I1543" s="1"/>
  <c r="D1543"/>
  <c r="C1543"/>
  <c r="J1542"/>
  <c r="D1542"/>
  <c r="C1542"/>
  <c r="H1541"/>
  <c r="G1541"/>
  <c r="I1541" s="1"/>
  <c r="D1541"/>
  <c r="C1541"/>
  <c r="J1540"/>
  <c r="D1540"/>
  <c r="C1540"/>
  <c r="H1539"/>
  <c r="D1539"/>
  <c r="C1539"/>
  <c r="G1539" s="1"/>
  <c r="G1535"/>
  <c r="D1535"/>
  <c r="C1535"/>
  <c r="H1535" s="1"/>
  <c r="D1534"/>
  <c r="C1534"/>
  <c r="H1533"/>
  <c r="D1533"/>
  <c r="C1533"/>
  <c r="G1533" s="1"/>
  <c r="D1532"/>
  <c r="C1532"/>
  <c r="G1532" s="1"/>
  <c r="D1531"/>
  <c r="C1531"/>
  <c r="D1530"/>
  <c r="C1530"/>
  <c r="D1529"/>
  <c r="C1529"/>
  <c r="D1528"/>
  <c r="C1528"/>
  <c r="H1527"/>
  <c r="D1527"/>
  <c r="C1527"/>
  <c r="D1526"/>
  <c r="H1526" s="1"/>
  <c r="C1526"/>
  <c r="G1523"/>
  <c r="D1523"/>
  <c r="C1523"/>
  <c r="D1522"/>
  <c r="H1522" s="1"/>
  <c r="C1522"/>
  <c r="D1521"/>
  <c r="C1521"/>
  <c r="G1520"/>
  <c r="D1520"/>
  <c r="C1520"/>
  <c r="H1520" s="1"/>
  <c r="D1519"/>
  <c r="C1519"/>
  <c r="G1519" s="1"/>
  <c r="D1518"/>
  <c r="C1518"/>
  <c r="D1517"/>
  <c r="C1517"/>
  <c r="H1516"/>
  <c r="D1516"/>
  <c r="C1516"/>
  <c r="G1516" s="1"/>
  <c r="D1515"/>
  <c r="C1515"/>
  <c r="G1515" s="1"/>
  <c r="H1514"/>
  <c r="G1514"/>
  <c r="D1514"/>
  <c r="C1514"/>
  <c r="H1513"/>
  <c r="D1513"/>
  <c r="C1513"/>
  <c r="G1513" s="1"/>
  <c r="H1512"/>
  <c r="G1512"/>
  <c r="D1512"/>
  <c r="C1512"/>
  <c r="D1511"/>
  <c r="H1511" s="1"/>
  <c r="C1511"/>
  <c r="D1510"/>
  <c r="H1510" s="1"/>
  <c r="C1510"/>
  <c r="D1509"/>
  <c r="G1508"/>
  <c r="D1508"/>
  <c r="C1508"/>
  <c r="D1507"/>
  <c r="C1507"/>
  <c r="D1506"/>
  <c r="C1506"/>
  <c r="D1505"/>
  <c r="C1505"/>
  <c r="H1504"/>
  <c r="D1504"/>
  <c r="C1504"/>
  <c r="D1503"/>
  <c r="H1503" s="1"/>
  <c r="C1503"/>
  <c r="H1502"/>
  <c r="D1502"/>
  <c r="C1502"/>
  <c r="G1502" s="1"/>
  <c r="D1501"/>
  <c r="C1501"/>
  <c r="D1500"/>
  <c r="C1500"/>
  <c r="G1500" s="1"/>
  <c r="H1499"/>
  <c r="G1499"/>
  <c r="D1499"/>
  <c r="C1499"/>
  <c r="H1498"/>
  <c r="D1498"/>
  <c r="C1498"/>
  <c r="G1498" s="1"/>
  <c r="H1497"/>
  <c r="G1497"/>
  <c r="D1497"/>
  <c r="C1497"/>
  <c r="G1496"/>
  <c r="D1496"/>
  <c r="H1496" s="1"/>
  <c r="C1496"/>
  <c r="D1495"/>
  <c r="C1495"/>
  <c r="D1494"/>
  <c r="C1494"/>
  <c r="G1494" s="1"/>
  <c r="D1493"/>
  <c r="C1493"/>
  <c r="G1493" s="1"/>
  <c r="D1492"/>
  <c r="C1492"/>
  <c r="H1491"/>
  <c r="G1491"/>
  <c r="D1491"/>
  <c r="C1491"/>
  <c r="H1490"/>
  <c r="D1490"/>
  <c r="G1490" s="1"/>
  <c r="C1490"/>
  <c r="H1489"/>
  <c r="C1489"/>
  <c r="H1488"/>
  <c r="G1488"/>
  <c r="D1488"/>
  <c r="C1488"/>
  <c r="G1487"/>
  <c r="D1487"/>
  <c r="C1487"/>
  <c r="H1487" s="1"/>
  <c r="D1486"/>
  <c r="H1486" s="1"/>
  <c r="C1486"/>
  <c r="D1485"/>
  <c r="C1485"/>
  <c r="C1484"/>
  <c r="H1483"/>
  <c r="D1483"/>
  <c r="C1483"/>
  <c r="G1483" s="1"/>
  <c r="D1482"/>
  <c r="C1482"/>
  <c r="D1481"/>
  <c r="C1481"/>
  <c r="H1480"/>
  <c r="D1480"/>
  <c r="C1480"/>
  <c r="G1480" s="1"/>
  <c r="H1479"/>
  <c r="D1479"/>
  <c r="C1479"/>
  <c r="G1479" s="1"/>
  <c r="H1478"/>
  <c r="G1478"/>
  <c r="D1478"/>
  <c r="C1478"/>
  <c r="D1477"/>
  <c r="C1477"/>
  <c r="H1476"/>
  <c r="G1476"/>
  <c r="D1476"/>
  <c r="C1476"/>
  <c r="H1475"/>
  <c r="D1475"/>
  <c r="G1475" s="1"/>
  <c r="C1475"/>
  <c r="D1474"/>
  <c r="C1474"/>
  <c r="H1473"/>
  <c r="D1473"/>
  <c r="G1473" s="1"/>
  <c r="C1473"/>
  <c r="G1472"/>
  <c r="D1472"/>
  <c r="C1472"/>
  <c r="H1472" s="1"/>
  <c r="D1471"/>
  <c r="H1471" s="1"/>
  <c r="C1471"/>
  <c r="D1470"/>
  <c r="C1470"/>
  <c r="D1469"/>
  <c r="C1469"/>
  <c r="H1468"/>
  <c r="D1468"/>
  <c r="C1468"/>
  <c r="G1468" s="1"/>
  <c r="H1467"/>
  <c r="G1467"/>
  <c r="D1467"/>
  <c r="C1467"/>
  <c r="H1466"/>
  <c r="D1466"/>
  <c r="C1466"/>
  <c r="G1466" s="1"/>
  <c r="D1465"/>
  <c r="C1465"/>
  <c r="G1464"/>
  <c r="D1464"/>
  <c r="C1464"/>
  <c r="H1464" s="1"/>
  <c r="H1463"/>
  <c r="G1463"/>
  <c r="D1463"/>
  <c r="C1463"/>
  <c r="D1462"/>
  <c r="C1462"/>
  <c r="H1461"/>
  <c r="G1461"/>
  <c r="D1461"/>
  <c r="C1461"/>
  <c r="H1460"/>
  <c r="G1460"/>
  <c r="D1460"/>
  <c r="C1460"/>
  <c r="D1459"/>
  <c r="C1459"/>
  <c r="H1458"/>
  <c r="D1458"/>
  <c r="C1458"/>
  <c r="G1458" s="1"/>
  <c r="G1457"/>
  <c r="D1457"/>
  <c r="C1457"/>
  <c r="H1457" s="1"/>
  <c r="C1456"/>
  <c r="D1455"/>
  <c r="C1455"/>
  <c r="D1454"/>
  <c r="C1454"/>
  <c r="H1453"/>
  <c r="D1453"/>
  <c r="C1453"/>
  <c r="G1453" s="1"/>
  <c r="D1452"/>
  <c r="G1452" s="1"/>
  <c r="C1452"/>
  <c r="H1451"/>
  <c r="D1451"/>
  <c r="C1451"/>
  <c r="G1451" s="1"/>
  <c r="D1450"/>
  <c r="H1450" s="1"/>
  <c r="C1450"/>
  <c r="G1449"/>
  <c r="D1449"/>
  <c r="C1449"/>
  <c r="D1448"/>
  <c r="C1448"/>
  <c r="D1447"/>
  <c r="C1447"/>
  <c r="D1446"/>
  <c r="C1446"/>
  <c r="H1445"/>
  <c r="G1445"/>
  <c r="D1445"/>
  <c r="C1445"/>
  <c r="D1444"/>
  <c r="C1444"/>
  <c r="H1443"/>
  <c r="D1443"/>
  <c r="C1443"/>
  <c r="G1443" s="1"/>
  <c r="H1442"/>
  <c r="D1442"/>
  <c r="C1442"/>
  <c r="G1442" s="1"/>
  <c r="H1441"/>
  <c r="D1441"/>
  <c r="C1441"/>
  <c r="H1440"/>
  <c r="G1440"/>
  <c r="D1440"/>
  <c r="C1440"/>
  <c r="H1439"/>
  <c r="G1439"/>
  <c r="D1439"/>
  <c r="C1439"/>
  <c r="D1438"/>
  <c r="H1438" s="1"/>
  <c r="C1438"/>
  <c r="D1437"/>
  <c r="H1437" s="1"/>
  <c r="C1437"/>
  <c r="G1436"/>
  <c r="D1436"/>
  <c r="C1436"/>
  <c r="H1435"/>
  <c r="D1435"/>
  <c r="C1435"/>
  <c r="G1435" s="1"/>
  <c r="H1434"/>
  <c r="G1434"/>
  <c r="D1434"/>
  <c r="C1434"/>
  <c r="D1433"/>
  <c r="C1433"/>
  <c r="H1432"/>
  <c r="D1432"/>
  <c r="C1432"/>
  <c r="H1431"/>
  <c r="D1431"/>
  <c r="C1431"/>
  <c r="G1431" s="1"/>
  <c r="D1429"/>
  <c r="C1429"/>
  <c r="G1429" s="1"/>
  <c r="H1428"/>
  <c r="G1428"/>
  <c r="D1428"/>
  <c r="C1428"/>
  <c r="H1427"/>
  <c r="G1427"/>
  <c r="D1427"/>
  <c r="C1427"/>
  <c r="D1426"/>
  <c r="C1426"/>
  <c r="D1425"/>
  <c r="C1425"/>
  <c r="D1424"/>
  <c r="C1424"/>
  <c r="D1423"/>
  <c r="H1422"/>
  <c r="G1422"/>
  <c r="D1422"/>
  <c r="C1422"/>
  <c r="G1421"/>
  <c r="D1421"/>
  <c r="H1421" s="1"/>
  <c r="C1421"/>
  <c r="D1420"/>
  <c r="C1420"/>
  <c r="D1419"/>
  <c r="C1419"/>
  <c r="H1419" s="1"/>
  <c r="D1418"/>
  <c r="C1418"/>
  <c r="G1418" s="1"/>
  <c r="H1417"/>
  <c r="D1417"/>
  <c r="C1417"/>
  <c r="G1417" s="1"/>
  <c r="H1416"/>
  <c r="G1416"/>
  <c r="D1416"/>
  <c r="C1416"/>
  <c r="H1415"/>
  <c r="G1415"/>
  <c r="D1415"/>
  <c r="C1415"/>
  <c r="D1414"/>
  <c r="H1414" s="1"/>
  <c r="C1414"/>
  <c r="D1413"/>
  <c r="C1413"/>
  <c r="D1412"/>
  <c r="C1412"/>
  <c r="G1412" s="1"/>
  <c r="H1411"/>
  <c r="D1411"/>
  <c r="C1411"/>
  <c r="D1410"/>
  <c r="C1410"/>
  <c r="H1409"/>
  <c r="G1409"/>
  <c r="D1409"/>
  <c r="C1409"/>
  <c r="D1408"/>
  <c r="C1408"/>
  <c r="H1408" s="1"/>
  <c r="H1407"/>
  <c r="D1407"/>
  <c r="C1407"/>
  <c r="G1407" s="1"/>
  <c r="G1406"/>
  <c r="D1406"/>
  <c r="H1406" s="1"/>
  <c r="C1406"/>
  <c r="H1405"/>
  <c r="D1405"/>
  <c r="C1405"/>
  <c r="G1405" s="1"/>
  <c r="H1404"/>
  <c r="G1404"/>
  <c r="D1404"/>
  <c r="C1404"/>
  <c r="D1403"/>
  <c r="C1403"/>
  <c r="H1402"/>
  <c r="D1402"/>
  <c r="C1402"/>
  <c r="G1401"/>
  <c r="D1401"/>
  <c r="H1401" s="1"/>
  <c r="C1401"/>
  <c r="D1400"/>
  <c r="C1400"/>
  <c r="H1400" s="1"/>
  <c r="H1399"/>
  <c r="D1399"/>
  <c r="C1399"/>
  <c r="D1398"/>
  <c r="H1398" s="1"/>
  <c r="C1398"/>
  <c r="D1397"/>
  <c r="C1397"/>
  <c r="H1396"/>
  <c r="D1396"/>
  <c r="C1396"/>
  <c r="D1395"/>
  <c r="H1395" s="1"/>
  <c r="C1395"/>
  <c r="D1394"/>
  <c r="C1394"/>
  <c r="D1393"/>
  <c r="C1393"/>
  <c r="H1393" s="1"/>
  <c r="D1392"/>
  <c r="C1392"/>
  <c r="G1392" s="1"/>
  <c r="H1391"/>
  <c r="G1391"/>
  <c r="D1391"/>
  <c r="C1391"/>
  <c r="H1390"/>
  <c r="D1390"/>
  <c r="C1390"/>
  <c r="G1390" s="1"/>
  <c r="H1389"/>
  <c r="G1389"/>
  <c r="D1389"/>
  <c r="C1389"/>
  <c r="D1388"/>
  <c r="H1388" s="1"/>
  <c r="C1388"/>
  <c r="D1387"/>
  <c r="C1387"/>
  <c r="G1386"/>
  <c r="D1386"/>
  <c r="C1386"/>
  <c r="H1386" s="1"/>
  <c r="D1385"/>
  <c r="C1385"/>
  <c r="D1384"/>
  <c r="C1384"/>
  <c r="H1383"/>
  <c r="G1383"/>
  <c r="D1383"/>
  <c r="C1383"/>
  <c r="H1382"/>
  <c r="G1382"/>
  <c r="D1382"/>
  <c r="C1382"/>
  <c r="H1381"/>
  <c r="D1381"/>
  <c r="C1381"/>
  <c r="G1381" s="1"/>
  <c r="D1380"/>
  <c r="C1380"/>
  <c r="G1379"/>
  <c r="D1379"/>
  <c r="C1379"/>
  <c r="H1379" s="1"/>
  <c r="H1378"/>
  <c r="D1378"/>
  <c r="C1378"/>
  <c r="G1377"/>
  <c r="D1377"/>
  <c r="C1377"/>
  <c r="H1377" s="1"/>
  <c r="H1376"/>
  <c r="G1376"/>
  <c r="D1376"/>
  <c r="C1376"/>
  <c r="D1375"/>
  <c r="H1375" s="1"/>
  <c r="C1375"/>
  <c r="D1374"/>
  <c r="C1374"/>
  <c r="H1373"/>
  <c r="D1373"/>
  <c r="C1373"/>
  <c r="D1372"/>
  <c r="H1372" s="1"/>
  <c r="C1372"/>
  <c r="H1371"/>
  <c r="D1371"/>
  <c r="C1371"/>
  <c r="G1371" s="1"/>
  <c r="D1370"/>
  <c r="G1370" s="1"/>
  <c r="C1370"/>
  <c r="H1369"/>
  <c r="D1369"/>
  <c r="C1369"/>
  <c r="H1368"/>
  <c r="G1368"/>
  <c r="D1368"/>
  <c r="C1368"/>
  <c r="D1367"/>
  <c r="C1367"/>
  <c r="G1367" s="1"/>
  <c r="D1366"/>
  <c r="C1366"/>
  <c r="D1365"/>
  <c r="C1365"/>
  <c r="G1364"/>
  <c r="D1364"/>
  <c r="C1364"/>
  <c r="H1364" s="1"/>
  <c r="H1363"/>
  <c r="D1363"/>
  <c r="C1363"/>
  <c r="H1362"/>
  <c r="G1362"/>
  <c r="D1362"/>
  <c r="C1362"/>
  <c r="D1361"/>
  <c r="C1361"/>
  <c r="H1360"/>
  <c r="D1360"/>
  <c r="C1360"/>
  <c r="G1360" s="1"/>
  <c r="D1359"/>
  <c r="C1359"/>
  <c r="H1358"/>
  <c r="D1358"/>
  <c r="C1358"/>
  <c r="G1358" s="1"/>
  <c r="H1357"/>
  <c r="D1357"/>
  <c r="C1357"/>
  <c r="G1357" s="1"/>
  <c r="H1356"/>
  <c r="G1356"/>
  <c r="D1356"/>
  <c r="C1356"/>
  <c r="H1355"/>
  <c r="G1355"/>
  <c r="D1355"/>
  <c r="C1355"/>
  <c r="D1354"/>
  <c r="H1354" s="1"/>
  <c r="C1354"/>
  <c r="H1353"/>
  <c r="D1353"/>
  <c r="G1353" s="1"/>
  <c r="C1353"/>
  <c r="D1352"/>
  <c r="G1352" s="1"/>
  <c r="C1352"/>
  <c r="D1351"/>
  <c r="C1351"/>
  <c r="H1350"/>
  <c r="G1350"/>
  <c r="D1350"/>
  <c r="C1350"/>
  <c r="H1349"/>
  <c r="G1349"/>
  <c r="D1349"/>
  <c r="C1349"/>
  <c r="D1348"/>
  <c r="C1348"/>
  <c r="D1347"/>
  <c r="C1347"/>
  <c r="G1347" s="1"/>
  <c r="G1346"/>
  <c r="D1346"/>
  <c r="C1346"/>
  <c r="H1346" s="1"/>
  <c r="H1345"/>
  <c r="D1345"/>
  <c r="C1345"/>
  <c r="G1345" s="1"/>
  <c r="H1344"/>
  <c r="G1344"/>
  <c r="D1344"/>
  <c r="C1344"/>
  <c r="H1343"/>
  <c r="D1343"/>
  <c r="C1343"/>
  <c r="G1343" s="1"/>
  <c r="H1342"/>
  <c r="D1342"/>
  <c r="C1342"/>
  <c r="D1341"/>
  <c r="C1341"/>
  <c r="D1340"/>
  <c r="C1340"/>
  <c r="H1339"/>
  <c r="D1339"/>
  <c r="C1339"/>
  <c r="G1339" s="1"/>
  <c r="D1338"/>
  <c r="C1338"/>
  <c r="G1337"/>
  <c r="D1337"/>
  <c r="H1337" s="1"/>
  <c r="C1337"/>
  <c r="D1336"/>
  <c r="H1336" s="1"/>
  <c r="C1336"/>
  <c r="H1335"/>
  <c r="D1335"/>
  <c r="C1335"/>
  <c r="G1335" s="1"/>
  <c r="D1334"/>
  <c r="C1334"/>
  <c r="G1334" s="1"/>
  <c r="D1333"/>
  <c r="H1333" s="1"/>
  <c r="C1333"/>
  <c r="H1332"/>
  <c r="G1332"/>
  <c r="D1332"/>
  <c r="C1332"/>
  <c r="H1331"/>
  <c r="G1331"/>
  <c r="D1331"/>
  <c r="C1331"/>
  <c r="D1330"/>
  <c r="C1330"/>
  <c r="D1329"/>
  <c r="C1329"/>
  <c r="G1328"/>
  <c r="D1328"/>
  <c r="C1328"/>
  <c r="H1328" s="1"/>
  <c r="D1327"/>
  <c r="C1327"/>
  <c r="G1326"/>
  <c r="D1326"/>
  <c r="H1326" s="1"/>
  <c r="C1326"/>
  <c r="D1325"/>
  <c r="C1325"/>
  <c r="D1324"/>
  <c r="C1324"/>
  <c r="H1324" s="1"/>
  <c r="G1323"/>
  <c r="D1323"/>
  <c r="C1323"/>
  <c r="D1322"/>
  <c r="C1322"/>
  <c r="D1321"/>
  <c r="C1321"/>
  <c r="G1320"/>
  <c r="D1320"/>
  <c r="C1320"/>
  <c r="H1320" s="1"/>
  <c r="H1319"/>
  <c r="G1319"/>
  <c r="D1319"/>
  <c r="C1319"/>
  <c r="H1318"/>
  <c r="D1318"/>
  <c r="C1318"/>
  <c r="H1317"/>
  <c r="D1317"/>
  <c r="G1317" s="1"/>
  <c r="C1317"/>
  <c r="H1316"/>
  <c r="G1316"/>
  <c r="D1316"/>
  <c r="C1316"/>
  <c r="D1315"/>
  <c r="C1315"/>
  <c r="D1314"/>
  <c r="C1314"/>
  <c r="H1313"/>
  <c r="D1313"/>
  <c r="C1313"/>
  <c r="G1313" s="1"/>
  <c r="D1312"/>
  <c r="C1312"/>
  <c r="D1311"/>
  <c r="H1311" s="1"/>
  <c r="C1311"/>
  <c r="H1310"/>
  <c r="G1310"/>
  <c r="D1310"/>
  <c r="C1310"/>
  <c r="H1309"/>
  <c r="D1309"/>
  <c r="C1309"/>
  <c r="G1309" s="1"/>
  <c r="D1308"/>
  <c r="C1308"/>
  <c r="D1307"/>
  <c r="C1307"/>
  <c r="D1306"/>
  <c r="H1306" s="1"/>
  <c r="C1306"/>
  <c r="G1305"/>
  <c r="D1305"/>
  <c r="C1305"/>
  <c r="D1304"/>
  <c r="H1304" s="1"/>
  <c r="C1304"/>
  <c r="D1303"/>
  <c r="H1303" s="1"/>
  <c r="C1303"/>
  <c r="D1302"/>
  <c r="C1302"/>
  <c r="D1301"/>
  <c r="C1301"/>
  <c r="G1301" s="1"/>
  <c r="D1300"/>
  <c r="H1300" s="1"/>
  <c r="C1300"/>
  <c r="D1298"/>
  <c r="C1298"/>
  <c r="G1298" s="1"/>
  <c r="H1297"/>
  <c r="D1297"/>
  <c r="C1297"/>
  <c r="H1296"/>
  <c r="G1296"/>
  <c r="D1296"/>
  <c r="C1296"/>
  <c r="D1295"/>
  <c r="H1295" s="1"/>
  <c r="C1295"/>
  <c r="H1294"/>
  <c r="D1294"/>
  <c r="C1294"/>
  <c r="G1294" s="1"/>
  <c r="D1293"/>
  <c r="G1293" s="1"/>
  <c r="C1293"/>
  <c r="G1292"/>
  <c r="D1292"/>
  <c r="C1292"/>
  <c r="H1291"/>
  <c r="D1291"/>
  <c r="C1291"/>
  <c r="G1291" s="1"/>
  <c r="H1290"/>
  <c r="G1290"/>
  <c r="D1290"/>
  <c r="C1290"/>
  <c r="D1289"/>
  <c r="C1289"/>
  <c r="H1288"/>
  <c r="D1288"/>
  <c r="C1288"/>
  <c r="H1287"/>
  <c r="D1287"/>
  <c r="C1287"/>
  <c r="G1287" s="1"/>
  <c r="H1286"/>
  <c r="D1286"/>
  <c r="C1286"/>
  <c r="G1286" s="1"/>
  <c r="D1285"/>
  <c r="C1285"/>
  <c r="D1284"/>
  <c r="C1284"/>
  <c r="H1283"/>
  <c r="G1283"/>
  <c r="D1283"/>
  <c r="C1283"/>
  <c r="D1282"/>
  <c r="C1282"/>
  <c r="G1282" s="1"/>
  <c r="H1281"/>
  <c r="G1281"/>
  <c r="D1281"/>
  <c r="C1281"/>
  <c r="D1280"/>
  <c r="D1279"/>
  <c r="C1279"/>
  <c r="D1278"/>
  <c r="C1278"/>
  <c r="D1277"/>
  <c r="D1276"/>
  <c r="C1276"/>
  <c r="H1275"/>
  <c r="D1275"/>
  <c r="G1275" s="1"/>
  <c r="C1275"/>
  <c r="D1274"/>
  <c r="C1274"/>
  <c r="H1273"/>
  <c r="D1273"/>
  <c r="C1273"/>
  <c r="G1273" s="1"/>
  <c r="G1272"/>
  <c r="D1272"/>
  <c r="C1272"/>
  <c r="H1272" s="1"/>
  <c r="D1271"/>
  <c r="C1271"/>
  <c r="D1270"/>
  <c r="H1270" s="1"/>
  <c r="C1270"/>
  <c r="D1269"/>
  <c r="G1269" s="1"/>
  <c r="C1269"/>
  <c r="H1268"/>
  <c r="D1268"/>
  <c r="G1268" s="1"/>
  <c r="C1268"/>
  <c r="D1267"/>
  <c r="H1267" s="1"/>
  <c r="C1267"/>
  <c r="D1266"/>
  <c r="C1266"/>
  <c r="H1265"/>
  <c r="G1265"/>
  <c r="D1265"/>
  <c r="C1265"/>
  <c r="D1264"/>
  <c r="H1264" s="1"/>
  <c r="C1264"/>
  <c r="C1263"/>
  <c r="G1263" s="1"/>
  <c r="D1262"/>
  <c r="G1262" s="1"/>
  <c r="C1262"/>
  <c r="D1261"/>
  <c r="H1261" s="1"/>
  <c r="C1261"/>
  <c r="H1260"/>
  <c r="G1260"/>
  <c r="D1260"/>
  <c r="C1260"/>
  <c r="D1259"/>
  <c r="C1259"/>
  <c r="H1258"/>
  <c r="D1258"/>
  <c r="C1258"/>
  <c r="H1257"/>
  <c r="D1257"/>
  <c r="G1257" s="1"/>
  <c r="C1257"/>
  <c r="G1256"/>
  <c r="D1256"/>
  <c r="C1256"/>
  <c r="D1255"/>
  <c r="C1255"/>
  <c r="D1253"/>
  <c r="C1253"/>
  <c r="H1252"/>
  <c r="D1252"/>
  <c r="C1252"/>
  <c r="G1251"/>
  <c r="D1251"/>
  <c r="H1251" s="1"/>
  <c r="C1251"/>
  <c r="H1250"/>
  <c r="D1250"/>
  <c r="C1250"/>
  <c r="G1250" s="1"/>
  <c r="H1249"/>
  <c r="D1249"/>
  <c r="C1249"/>
  <c r="G1249" s="1"/>
  <c r="D1248"/>
  <c r="C1248"/>
  <c r="G1248" s="1"/>
  <c r="H1247"/>
  <c r="G1247"/>
  <c r="D1247"/>
  <c r="C1247"/>
  <c r="H1246"/>
  <c r="D1246"/>
  <c r="C1246"/>
  <c r="G1246" s="1"/>
  <c r="H1245"/>
  <c r="G1245"/>
  <c r="D1245"/>
  <c r="C1245"/>
  <c r="G1244"/>
  <c r="D1244"/>
  <c r="H1244" s="1"/>
  <c r="C1244"/>
  <c r="D1243"/>
  <c r="C1243"/>
  <c r="G1242"/>
  <c r="D1242"/>
  <c r="C1242"/>
  <c r="H1242" s="1"/>
  <c r="D1241"/>
  <c r="C1241"/>
  <c r="H1241" s="1"/>
  <c r="D1240"/>
  <c r="C1240"/>
  <c r="D1239"/>
  <c r="C1239"/>
  <c r="H1238"/>
  <c r="G1238"/>
  <c r="D1238"/>
  <c r="C1238"/>
  <c r="H1237"/>
  <c r="D1237"/>
  <c r="C1237"/>
  <c r="G1237" s="1"/>
  <c r="D1236"/>
  <c r="C1236"/>
  <c r="G1236" s="1"/>
  <c r="G1235"/>
  <c r="D1235"/>
  <c r="H1235" s="1"/>
  <c r="C1235"/>
  <c r="H1234"/>
  <c r="D1234"/>
  <c r="C1234"/>
  <c r="D1233"/>
  <c r="G1233" s="1"/>
  <c r="C1233"/>
  <c r="H1232"/>
  <c r="G1232"/>
  <c r="D1232"/>
  <c r="C1232"/>
  <c r="H1231"/>
  <c r="D1231"/>
  <c r="C1231"/>
  <c r="G1231" s="1"/>
  <c r="D1230"/>
  <c r="C1230"/>
  <c r="H1229"/>
  <c r="G1229"/>
  <c r="D1229"/>
  <c r="C1229"/>
  <c r="H1228"/>
  <c r="D1228"/>
  <c r="C1228"/>
  <c r="G1228" s="1"/>
  <c r="H1227"/>
  <c r="D1227"/>
  <c r="C1227"/>
  <c r="G1227" s="1"/>
  <c r="D1226"/>
  <c r="C1226"/>
  <c r="D1225"/>
  <c r="C1225"/>
  <c r="H1224"/>
  <c r="G1224"/>
  <c r="D1224"/>
  <c r="C1224"/>
  <c r="D1223"/>
  <c r="C1223"/>
  <c r="D1222"/>
  <c r="H1221"/>
  <c r="D1221"/>
  <c r="G1221" s="1"/>
  <c r="C1221"/>
  <c r="D1220"/>
  <c r="C1220"/>
  <c r="D1219"/>
  <c r="C1219"/>
  <c r="H1218"/>
  <c r="D1218"/>
  <c r="C1218"/>
  <c r="G1218" s="1"/>
  <c r="D1217"/>
  <c r="C1217"/>
  <c r="D1216"/>
  <c r="C1216"/>
  <c r="D1215"/>
  <c r="C1215"/>
  <c r="C1214"/>
  <c r="D1213"/>
  <c r="H1213" s="1"/>
  <c r="C1213"/>
  <c r="G1212"/>
  <c r="D1212"/>
  <c r="C1212"/>
  <c r="H1212" s="1"/>
  <c r="H1211"/>
  <c r="G1211"/>
  <c r="D1211"/>
  <c r="C1211"/>
  <c r="H1210"/>
  <c r="D1210"/>
  <c r="C1210"/>
  <c r="H1209"/>
  <c r="D1209"/>
  <c r="C1209"/>
  <c r="G1209" s="1"/>
  <c r="H1208"/>
  <c r="G1208"/>
  <c r="D1208"/>
  <c r="C1208"/>
  <c r="D1207"/>
  <c r="C1207"/>
  <c r="H1205"/>
  <c r="D1205"/>
  <c r="C1205"/>
  <c r="G1205" s="1"/>
  <c r="D1204"/>
  <c r="C1204"/>
  <c r="D1203"/>
  <c r="C1203"/>
  <c r="D1202"/>
  <c r="C1202"/>
  <c r="H1201"/>
  <c r="D1201"/>
  <c r="C1201"/>
  <c r="G1201" s="1"/>
  <c r="D1200"/>
  <c r="C1200"/>
  <c r="G1200" s="1"/>
  <c r="H1199"/>
  <c r="G1199"/>
  <c r="D1199"/>
  <c r="C1199"/>
  <c r="H1198"/>
  <c r="D1198"/>
  <c r="C1198"/>
  <c r="D1197"/>
  <c r="G1197" s="1"/>
  <c r="C1197"/>
  <c r="D1196"/>
  <c r="C1196"/>
  <c r="D1195"/>
  <c r="C1195"/>
  <c r="D1194"/>
  <c r="C1194"/>
  <c r="H1193"/>
  <c r="D1193"/>
  <c r="G1193" s="1"/>
  <c r="C1193"/>
  <c r="D1192"/>
  <c r="C1192"/>
  <c r="D1191"/>
  <c r="C1191"/>
  <c r="H1190"/>
  <c r="G1190"/>
  <c r="D1190"/>
  <c r="C1190"/>
  <c r="D1189"/>
  <c r="H1189" s="1"/>
  <c r="C1189"/>
  <c r="H1188"/>
  <c r="G1188"/>
  <c r="D1188"/>
  <c r="C1188"/>
  <c r="D1187"/>
  <c r="C1187"/>
  <c r="H1186"/>
  <c r="D1186"/>
  <c r="C1186"/>
  <c r="G1186" s="1"/>
  <c r="D1185"/>
  <c r="G1185" s="1"/>
  <c r="C1185"/>
  <c r="G1184"/>
  <c r="D1184"/>
  <c r="C1184"/>
  <c r="H1183"/>
  <c r="D1183"/>
  <c r="C1183"/>
  <c r="G1183" s="1"/>
  <c r="H1182"/>
  <c r="G1182"/>
  <c r="D1182"/>
  <c r="C1182"/>
  <c r="D1181"/>
  <c r="H1178"/>
  <c r="D1178"/>
  <c r="C1178"/>
  <c r="G1178" s="1"/>
  <c r="D1177"/>
  <c r="C1177"/>
  <c r="H1176"/>
  <c r="D1176"/>
  <c r="C1176"/>
  <c r="G1176" s="1"/>
  <c r="H1175"/>
  <c r="G1175"/>
  <c r="D1175"/>
  <c r="C1175"/>
  <c r="H1174"/>
  <c r="D1174"/>
  <c r="C1174"/>
  <c r="H1173"/>
  <c r="G1173"/>
  <c r="D1173"/>
  <c r="C1173"/>
  <c r="H1172"/>
  <c r="D1172"/>
  <c r="G1172" s="1"/>
  <c r="C1172"/>
  <c r="D1171"/>
  <c r="C1171"/>
  <c r="D1170"/>
  <c r="C1170"/>
  <c r="D1169"/>
  <c r="C1169"/>
  <c r="G1169" s="1"/>
  <c r="D1168"/>
  <c r="C1168"/>
  <c r="H1167"/>
  <c r="G1167"/>
  <c r="D1167"/>
  <c r="C1167"/>
  <c r="G1166"/>
  <c r="D1166"/>
  <c r="H1166" s="1"/>
  <c r="C1166"/>
  <c r="H1165"/>
  <c r="D1165"/>
  <c r="C1165"/>
  <c r="G1165" s="1"/>
  <c r="H1164"/>
  <c r="D1164"/>
  <c r="G1164" s="1"/>
  <c r="C1164"/>
  <c r="D1163"/>
  <c r="C1163"/>
  <c r="H1162"/>
  <c r="D1162"/>
  <c r="C1162"/>
  <c r="G1161"/>
  <c r="D1161"/>
  <c r="C1161"/>
  <c r="H1161" s="1"/>
  <c r="H1160"/>
  <c r="G1160"/>
  <c r="D1160"/>
  <c r="C1160"/>
  <c r="D1159"/>
  <c r="C1159"/>
  <c r="D1158"/>
  <c r="C1158"/>
  <c r="H1157"/>
  <c r="D1157"/>
  <c r="C1157"/>
  <c r="G1157" s="1"/>
  <c r="H1156"/>
  <c r="D1156"/>
  <c r="C1156"/>
  <c r="G1156" s="1"/>
  <c r="D1155"/>
  <c r="C1155"/>
  <c r="D1154"/>
  <c r="C1154"/>
  <c r="H1153"/>
  <c r="D1153"/>
  <c r="G1153" s="1"/>
  <c r="C1153"/>
  <c r="C1152"/>
  <c r="G1152" s="1"/>
  <c r="H1151"/>
  <c r="G1151"/>
  <c r="D1151"/>
  <c r="C1151"/>
  <c r="H1150"/>
  <c r="D1150"/>
  <c r="C1150"/>
  <c r="G1150" s="1"/>
  <c r="H1149"/>
  <c r="D1149"/>
  <c r="C1149"/>
  <c r="G1149" s="1"/>
  <c r="G1148"/>
  <c r="D1148"/>
  <c r="H1148" s="1"/>
  <c r="C1148"/>
  <c r="H1147"/>
  <c r="G1147"/>
  <c r="D1147"/>
  <c r="C1147"/>
  <c r="H1146"/>
  <c r="D1146"/>
  <c r="C1146"/>
  <c r="G1146" s="1"/>
  <c r="D1145"/>
  <c r="C1145"/>
  <c r="D1144"/>
  <c r="C1144"/>
  <c r="H1143"/>
  <c r="D1143"/>
  <c r="C1143"/>
  <c r="G1143" s="1"/>
  <c r="D1142"/>
  <c r="C1142"/>
  <c r="H1142" s="1"/>
  <c r="H1141"/>
  <c r="G1141"/>
  <c r="D1141"/>
  <c r="C1141"/>
  <c r="H1140"/>
  <c r="C1140"/>
  <c r="G1140" s="1"/>
  <c r="H1139"/>
  <c r="G1139"/>
  <c r="D1139"/>
  <c r="C1139"/>
  <c r="D1138"/>
  <c r="C1138"/>
  <c r="D1137"/>
  <c r="C1137"/>
  <c r="G1136"/>
  <c r="D1136"/>
  <c r="H1136" s="1"/>
  <c r="C1136"/>
  <c r="D1135"/>
  <c r="C1135"/>
  <c r="H1134"/>
  <c r="D1134"/>
  <c r="C1134"/>
  <c r="G1134" s="1"/>
  <c r="H1133"/>
  <c r="D1133"/>
  <c r="C1133"/>
  <c r="G1133" s="1"/>
  <c r="C1132"/>
  <c r="D1131"/>
  <c r="C1131"/>
  <c r="D1130"/>
  <c r="C1130"/>
  <c r="H1129"/>
  <c r="D1129"/>
  <c r="C1129"/>
  <c r="G1129" s="1"/>
  <c r="D1128"/>
  <c r="C1128"/>
  <c r="G1128" s="1"/>
  <c r="H1127"/>
  <c r="G1127"/>
  <c r="D1127"/>
  <c r="C1127"/>
  <c r="H1126"/>
  <c r="D1126"/>
  <c r="C1126"/>
  <c r="G1126" s="1"/>
  <c r="D1124"/>
  <c r="D1123"/>
  <c r="C1123"/>
  <c r="D1122"/>
  <c r="C1122"/>
  <c r="D1121"/>
  <c r="C1121"/>
  <c r="G1121" s="1"/>
  <c r="H1120"/>
  <c r="G1120"/>
  <c r="D1120"/>
  <c r="C1120"/>
  <c r="H1119"/>
  <c r="D1119"/>
  <c r="C1119"/>
  <c r="G1119" s="1"/>
  <c r="H1118"/>
  <c r="G1118"/>
  <c r="D1118"/>
  <c r="C1118"/>
  <c r="G1117"/>
  <c r="D1117"/>
  <c r="H1117" s="1"/>
  <c r="C1117"/>
  <c r="H1116"/>
  <c r="D1116"/>
  <c r="C1116"/>
  <c r="G1116" s="1"/>
  <c r="H1115"/>
  <c r="D1115"/>
  <c r="G1115" s="1"/>
  <c r="C1115"/>
  <c r="D1114"/>
  <c r="C1114"/>
  <c r="D1113"/>
  <c r="C1113"/>
  <c r="D1112"/>
  <c r="C1112"/>
  <c r="G1112" s="1"/>
  <c r="D1111"/>
  <c r="C1111"/>
  <c r="G1111" s="1"/>
  <c r="H1110"/>
  <c r="D1110"/>
  <c r="C1110"/>
  <c r="G1110" s="1"/>
  <c r="D1109"/>
  <c r="H1109" s="1"/>
  <c r="C1109"/>
  <c r="H1108"/>
  <c r="D1108"/>
  <c r="G1108" s="1"/>
  <c r="C1108"/>
  <c r="D1107"/>
  <c r="C1107"/>
  <c r="H1106"/>
  <c r="D1106"/>
  <c r="C1106"/>
  <c r="G1106" s="1"/>
  <c r="G1105"/>
  <c r="D1105"/>
  <c r="C1105"/>
  <c r="H1105" s="1"/>
  <c r="D1104"/>
  <c r="C1104"/>
  <c r="G1104" s="1"/>
  <c r="H1103"/>
  <c r="G1103"/>
  <c r="D1103"/>
  <c r="C1103"/>
  <c r="H1102"/>
  <c r="D1102"/>
  <c r="C1102"/>
  <c r="G1102" s="1"/>
  <c r="H1101"/>
  <c r="D1101"/>
  <c r="C1101"/>
  <c r="G1101" s="1"/>
  <c r="G1100"/>
  <c r="D1100"/>
  <c r="H1100" s="1"/>
  <c r="C1100"/>
  <c r="D1099"/>
  <c r="G1099" s="1"/>
  <c r="C1099"/>
  <c r="H1098"/>
  <c r="D1098"/>
  <c r="C1098"/>
  <c r="G1098" s="1"/>
  <c r="D1097"/>
  <c r="C1097"/>
  <c r="H1096"/>
  <c r="D1096"/>
  <c r="C1096"/>
  <c r="H1095"/>
  <c r="D1095"/>
  <c r="C1095"/>
  <c r="G1095" s="1"/>
  <c r="C1094"/>
  <c r="C1093"/>
  <c r="D1092"/>
  <c r="C1092"/>
  <c r="G1091"/>
  <c r="D1091"/>
  <c r="C1091"/>
  <c r="H1091" s="1"/>
  <c r="D1090"/>
  <c r="G1090" s="1"/>
  <c r="C1090"/>
  <c r="H1089"/>
  <c r="D1089"/>
  <c r="C1089"/>
  <c r="G1089" s="1"/>
  <c r="H1088"/>
  <c r="D1088"/>
  <c r="C1088"/>
  <c r="G1088" s="1"/>
  <c r="D1087"/>
  <c r="C1087"/>
  <c r="G1087" s="1"/>
  <c r="D1086"/>
  <c r="C1086"/>
  <c r="D1085"/>
  <c r="C1085"/>
  <c r="H1084"/>
  <c r="D1084"/>
  <c r="G1084" s="1"/>
  <c r="C1084"/>
  <c r="D1083"/>
  <c r="C1083"/>
  <c r="H1082"/>
  <c r="D1082"/>
  <c r="C1082"/>
  <c r="G1082" s="1"/>
  <c r="G1081"/>
  <c r="D1081"/>
  <c r="C1081"/>
  <c r="H1081" s="1"/>
  <c r="H1080"/>
  <c r="D1080"/>
  <c r="C1080"/>
  <c r="G1080" s="1"/>
  <c r="H1079"/>
  <c r="G1079"/>
  <c r="D1079"/>
  <c r="C1079"/>
  <c r="H1078"/>
  <c r="D1078"/>
  <c r="C1078"/>
  <c r="G1078" s="1"/>
  <c r="H1077"/>
  <c r="D1077"/>
  <c r="C1077"/>
  <c r="G1077" s="1"/>
  <c r="D1076"/>
  <c r="C1076"/>
  <c r="D1075"/>
  <c r="D1073"/>
  <c r="C1073"/>
  <c r="G1073" s="1"/>
  <c r="H1072"/>
  <c r="G1072"/>
  <c r="D1072"/>
  <c r="C1072"/>
  <c r="H1071"/>
  <c r="D1071"/>
  <c r="C1071"/>
  <c r="G1071" s="1"/>
  <c r="H1070"/>
  <c r="G1070"/>
  <c r="D1070"/>
  <c r="C1070"/>
  <c r="G1069"/>
  <c r="D1069"/>
  <c r="H1069" s="1"/>
  <c r="C1069"/>
  <c r="H1068"/>
  <c r="D1068"/>
  <c r="C1068"/>
  <c r="G1068" s="1"/>
  <c r="H1067"/>
  <c r="D1067"/>
  <c r="G1067" s="1"/>
  <c r="C1067"/>
  <c r="D1066"/>
  <c r="C1066"/>
  <c r="H1065"/>
  <c r="D1065"/>
  <c r="C1065"/>
  <c r="G1065" s="1"/>
  <c r="H1064"/>
  <c r="D1064"/>
  <c r="C1064"/>
  <c r="G1064" s="1"/>
  <c r="H1063"/>
  <c r="D1063"/>
  <c r="C1063"/>
  <c r="D1062"/>
  <c r="C1062"/>
  <c r="D1061"/>
  <c r="C1061"/>
  <c r="H1060"/>
  <c r="G1060"/>
  <c r="D1060"/>
  <c r="C1060"/>
  <c r="D1059"/>
  <c r="C1059"/>
  <c r="H1058"/>
  <c r="D1058"/>
  <c r="C1058"/>
  <c r="G1058" s="1"/>
  <c r="D1057"/>
  <c r="H1056"/>
  <c r="D1056"/>
  <c r="C1056"/>
  <c r="G1056" s="1"/>
  <c r="G1055"/>
  <c r="D1055"/>
  <c r="H1055" s="1"/>
  <c r="C1055"/>
  <c r="H1054"/>
  <c r="G1054"/>
  <c r="D1054"/>
  <c r="C1054"/>
  <c r="D1053"/>
  <c r="C1053"/>
  <c r="D1052"/>
  <c r="C1052"/>
  <c r="H1051"/>
  <c r="D1051"/>
  <c r="C1051"/>
  <c r="G1051" s="1"/>
  <c r="D1050"/>
  <c r="C1050"/>
  <c r="G1050" s="1"/>
  <c r="D1049"/>
  <c r="C1049"/>
  <c r="G1049" s="1"/>
  <c r="H1048"/>
  <c r="G1048"/>
  <c r="D1048"/>
  <c r="C1048"/>
  <c r="H1047"/>
  <c r="D1047"/>
  <c r="C1047"/>
  <c r="G1047" s="1"/>
  <c r="D1046"/>
  <c r="D1045"/>
  <c r="H1045" s="1"/>
  <c r="C1045"/>
  <c r="H1044"/>
  <c r="D1044"/>
  <c r="C1044"/>
  <c r="G1044" s="1"/>
  <c r="G1043"/>
  <c r="D1043"/>
  <c r="C1043"/>
  <c r="H1043" s="1"/>
  <c r="D1042"/>
  <c r="C1042"/>
  <c r="H1041"/>
  <c r="D1041"/>
  <c r="C1041"/>
  <c r="G1041" s="1"/>
  <c r="D1040"/>
  <c r="H1039"/>
  <c r="G1039"/>
  <c r="D1039"/>
  <c r="C1039"/>
  <c r="D1038"/>
  <c r="C1038"/>
  <c r="H1037"/>
  <c r="G1037"/>
  <c r="D1037"/>
  <c r="C1037"/>
  <c r="H1036"/>
  <c r="D1036"/>
  <c r="G1036" s="1"/>
  <c r="C1036"/>
  <c r="D1035"/>
  <c r="C1035"/>
  <c r="D1034"/>
  <c r="H1033"/>
  <c r="D1033"/>
  <c r="C1033"/>
  <c r="G1033" s="1"/>
  <c r="H1032"/>
  <c r="D1032"/>
  <c r="C1032"/>
  <c r="G1032" s="1"/>
  <c r="G1031"/>
  <c r="D1031"/>
  <c r="H1031" s="1"/>
  <c r="C1031"/>
  <c r="D1030"/>
  <c r="G1030" s="1"/>
  <c r="C1030"/>
  <c r="H1029"/>
  <c r="D1029"/>
  <c r="C1029"/>
  <c r="G1029" s="1"/>
  <c r="D1028"/>
  <c r="C1028"/>
  <c r="H1027"/>
  <c r="D1027"/>
  <c r="C1027"/>
  <c r="H1026"/>
  <c r="D1026"/>
  <c r="C1026"/>
  <c r="G1026" s="1"/>
  <c r="H1025"/>
  <c r="G1025"/>
  <c r="D1025"/>
  <c r="C1025"/>
  <c r="C1024"/>
  <c r="D1023"/>
  <c r="C1023"/>
  <c r="G1022"/>
  <c r="D1022"/>
  <c r="C1022"/>
  <c r="H1022" s="1"/>
  <c r="D1021"/>
  <c r="G1021" s="1"/>
  <c r="C1021"/>
  <c r="H1020"/>
  <c r="D1020"/>
  <c r="C1020"/>
  <c r="G1020" s="1"/>
  <c r="H1019"/>
  <c r="D1019"/>
  <c r="C1019"/>
  <c r="G1019" s="1"/>
  <c r="D1018"/>
  <c r="C1018"/>
  <c r="G1018" s="1"/>
  <c r="D1016"/>
  <c r="C1016"/>
  <c r="G1016" s="1"/>
  <c r="G1015"/>
  <c r="D1015"/>
  <c r="C1015"/>
  <c r="H1015" s="1"/>
  <c r="H1014"/>
  <c r="D1014"/>
  <c r="C1014"/>
  <c r="G1014" s="1"/>
  <c r="H1013"/>
  <c r="G1013"/>
  <c r="D1013"/>
  <c r="C1013"/>
  <c r="D1010"/>
  <c r="C1010"/>
  <c r="H1009"/>
  <c r="D1009"/>
  <c r="C1009"/>
  <c r="D1008"/>
  <c r="C1008"/>
  <c r="D1007"/>
  <c r="C1007"/>
  <c r="G1007" s="1"/>
  <c r="H1006"/>
  <c r="G1006"/>
  <c r="D1006"/>
  <c r="C1006"/>
  <c r="H1005"/>
  <c r="D1005"/>
  <c r="C1005"/>
  <c r="H1004"/>
  <c r="G1004"/>
  <c r="D1004"/>
  <c r="C1004"/>
  <c r="D1003"/>
  <c r="H1003" s="1"/>
  <c r="C1003"/>
  <c r="D1002"/>
  <c r="H1002" s="1"/>
  <c r="C1002"/>
  <c r="D1001"/>
  <c r="G1001" s="1"/>
  <c r="C1001"/>
  <c r="D1000"/>
  <c r="C1000"/>
  <c r="H999"/>
  <c r="D999"/>
  <c r="C999"/>
  <c r="H998"/>
  <c r="D998"/>
  <c r="C998"/>
  <c r="G998" s="1"/>
  <c r="H997"/>
  <c r="D997"/>
  <c r="C997"/>
  <c r="D996"/>
  <c r="C996"/>
  <c r="D995"/>
  <c r="C995"/>
  <c r="H994"/>
  <c r="D994"/>
  <c r="G994" s="1"/>
  <c r="C994"/>
  <c r="D993"/>
  <c r="C993"/>
  <c r="H992"/>
  <c r="D992"/>
  <c r="C992"/>
  <c r="G991"/>
  <c r="D991"/>
  <c r="H991" s="1"/>
  <c r="C991"/>
  <c r="D990"/>
  <c r="C990"/>
  <c r="D989"/>
  <c r="H989" s="1"/>
  <c r="C989"/>
  <c r="D988"/>
  <c r="H988" s="1"/>
  <c r="C988"/>
  <c r="D987"/>
  <c r="C987"/>
  <c r="D986"/>
  <c r="C986"/>
  <c r="D985"/>
  <c r="C985"/>
  <c r="H984"/>
  <c r="D984"/>
  <c r="C984"/>
  <c r="D983"/>
  <c r="C983"/>
  <c r="D982"/>
  <c r="C982"/>
  <c r="G982" s="1"/>
  <c r="H981"/>
  <c r="D981"/>
  <c r="C981"/>
  <c r="G981" s="1"/>
  <c r="D980"/>
  <c r="C980"/>
  <c r="H979"/>
  <c r="G979"/>
  <c r="D979"/>
  <c r="C979"/>
  <c r="H978"/>
  <c r="D978"/>
  <c r="C978"/>
  <c r="G978" s="1"/>
  <c r="D977"/>
  <c r="G977" s="1"/>
  <c r="C977"/>
  <c r="D976"/>
  <c r="C976"/>
  <c r="D975"/>
  <c r="C975"/>
  <c r="D974"/>
  <c r="C974"/>
  <c r="D973"/>
  <c r="C973"/>
  <c r="H972"/>
  <c r="D972"/>
  <c r="C972"/>
  <c r="D971"/>
  <c r="H971" s="1"/>
  <c r="C971"/>
  <c r="H970"/>
  <c r="G970"/>
  <c r="D970"/>
  <c r="C970"/>
  <c r="D969"/>
  <c r="C969"/>
  <c r="D968"/>
  <c r="C968"/>
  <c r="D967"/>
  <c r="G967" s="1"/>
  <c r="C967"/>
  <c r="D966"/>
  <c r="C966"/>
  <c r="D965"/>
  <c r="C965"/>
  <c r="G965" s="1"/>
  <c r="D964"/>
  <c r="C964"/>
  <c r="H963"/>
  <c r="D963"/>
  <c r="C963"/>
  <c r="G963" s="1"/>
  <c r="D962"/>
  <c r="H962" s="1"/>
  <c r="C962"/>
  <c r="D961"/>
  <c r="H961" s="1"/>
  <c r="C961"/>
  <c r="H960"/>
  <c r="D960"/>
  <c r="C960"/>
  <c r="D959"/>
  <c r="C959"/>
  <c r="H958"/>
  <c r="D958"/>
  <c r="C958"/>
  <c r="G958" s="1"/>
  <c r="D957"/>
  <c r="C957"/>
  <c r="G957" s="1"/>
  <c r="D956"/>
  <c r="C956"/>
  <c r="H955"/>
  <c r="G955"/>
  <c r="D955"/>
  <c r="C955"/>
  <c r="H954"/>
  <c r="D954"/>
  <c r="C954"/>
  <c r="G953"/>
  <c r="D953"/>
  <c r="H953" s="1"/>
  <c r="C953"/>
  <c r="D952"/>
  <c r="H952" s="1"/>
  <c r="C952"/>
  <c r="D951"/>
  <c r="C951"/>
  <c r="G950"/>
  <c r="D950"/>
  <c r="C950"/>
  <c r="D949"/>
  <c r="C949"/>
  <c r="H948"/>
  <c r="D948"/>
  <c r="C948"/>
  <c r="H947"/>
  <c r="D947"/>
  <c r="C947"/>
  <c r="D946"/>
  <c r="C946"/>
  <c r="H945"/>
  <c r="D945"/>
  <c r="C945"/>
  <c r="G945" s="1"/>
  <c r="D944"/>
  <c r="H944" s="1"/>
  <c r="C944"/>
  <c r="H943"/>
  <c r="G943"/>
  <c r="D943"/>
  <c r="C943"/>
  <c r="D942"/>
  <c r="C942"/>
  <c r="D941"/>
  <c r="C941"/>
  <c r="D940"/>
  <c r="G940" s="1"/>
  <c r="C940"/>
  <c r="D939"/>
  <c r="C939"/>
  <c r="D938"/>
  <c r="H938" s="1"/>
  <c r="C938"/>
  <c r="H937"/>
  <c r="G937"/>
  <c r="D937"/>
  <c r="C937"/>
  <c r="D936"/>
  <c r="H936" s="1"/>
  <c r="C936"/>
  <c r="D935"/>
  <c r="C935"/>
  <c r="D934"/>
  <c r="C934"/>
  <c r="H933"/>
  <c r="D933"/>
  <c r="C933"/>
  <c r="G933" s="1"/>
  <c r="D932"/>
  <c r="G932" s="1"/>
  <c r="C932"/>
  <c r="D931"/>
  <c r="C931"/>
  <c r="D930"/>
  <c r="C930"/>
  <c r="D929"/>
  <c r="C929"/>
  <c r="D928"/>
  <c r="G928" s="1"/>
  <c r="C928"/>
  <c r="H927"/>
  <c r="D927"/>
  <c r="C927"/>
  <c r="D926"/>
  <c r="G926" s="1"/>
  <c r="C926"/>
  <c r="D925"/>
  <c r="C925"/>
  <c r="H924"/>
  <c r="D924"/>
  <c r="C924"/>
  <c r="H923"/>
  <c r="D923"/>
  <c r="C923"/>
  <c r="G923" s="1"/>
  <c r="D922"/>
  <c r="C922"/>
  <c r="H921"/>
  <c r="D921"/>
  <c r="C921"/>
  <c r="H920"/>
  <c r="G920"/>
  <c r="D920"/>
  <c r="C920"/>
  <c r="H919"/>
  <c r="G919"/>
  <c r="D919"/>
  <c r="C919"/>
  <c r="D918"/>
  <c r="C918"/>
  <c r="D917"/>
  <c r="C917"/>
  <c r="H916"/>
  <c r="D916"/>
  <c r="G916" s="1"/>
  <c r="C916"/>
  <c r="D915"/>
  <c r="C915"/>
  <c r="H914"/>
  <c r="D914"/>
  <c r="G914" s="1"/>
  <c r="C914"/>
  <c r="D913"/>
  <c r="H913" s="1"/>
  <c r="C913"/>
  <c r="H912"/>
  <c r="D912"/>
  <c r="C912"/>
  <c r="G912" s="1"/>
  <c r="D911"/>
  <c r="H911" s="1"/>
  <c r="C911"/>
  <c r="H910"/>
  <c r="G910"/>
  <c r="D910"/>
  <c r="C910"/>
  <c r="H909"/>
  <c r="D909"/>
  <c r="C909"/>
  <c r="D908"/>
  <c r="C908"/>
  <c r="D907"/>
  <c r="C907"/>
  <c r="H906"/>
  <c r="D906"/>
  <c r="C906"/>
  <c r="D905"/>
  <c r="C905"/>
  <c r="D904"/>
  <c r="C904"/>
  <c r="D903"/>
  <c r="C903"/>
  <c r="D902"/>
  <c r="C902"/>
  <c r="H901"/>
  <c r="G901"/>
  <c r="D901"/>
  <c r="C901"/>
  <c r="D900"/>
  <c r="H900" s="1"/>
  <c r="C900"/>
  <c r="D899"/>
  <c r="G899" s="1"/>
  <c r="C899"/>
  <c r="G898"/>
  <c r="D898"/>
  <c r="H898" s="1"/>
  <c r="C898"/>
  <c r="H897"/>
  <c r="D897"/>
  <c r="C897"/>
  <c r="G897" s="1"/>
  <c r="H896"/>
  <c r="D896"/>
  <c r="G896" s="1"/>
  <c r="C896"/>
  <c r="D895"/>
  <c r="C895"/>
  <c r="D894"/>
  <c r="C894"/>
  <c r="G893"/>
  <c r="D893"/>
  <c r="C893"/>
  <c r="D892"/>
  <c r="C892"/>
  <c r="H891"/>
  <c r="D891"/>
  <c r="C891"/>
  <c r="H890"/>
  <c r="D890"/>
  <c r="C890"/>
  <c r="D889"/>
  <c r="C889"/>
  <c r="D888"/>
  <c r="H888" s="1"/>
  <c r="C888"/>
  <c r="H887"/>
  <c r="G887"/>
  <c r="D887"/>
  <c r="C887"/>
  <c r="H886"/>
  <c r="G886"/>
  <c r="D886"/>
  <c r="C886"/>
  <c r="D885"/>
  <c r="C885"/>
  <c r="D884"/>
  <c r="C884"/>
  <c r="H883"/>
  <c r="D883"/>
  <c r="G883" s="1"/>
  <c r="C883"/>
  <c r="D882"/>
  <c r="C882"/>
  <c r="D881"/>
  <c r="C881"/>
  <c r="G880"/>
  <c r="D880"/>
  <c r="C880"/>
  <c r="H880" s="1"/>
  <c r="D879"/>
  <c r="C879"/>
  <c r="G879" s="1"/>
  <c r="G878"/>
  <c r="D878"/>
  <c r="H878" s="1"/>
  <c r="C878"/>
  <c r="H877"/>
  <c r="D877"/>
  <c r="C877"/>
  <c r="H876"/>
  <c r="D876"/>
  <c r="C876"/>
  <c r="D875"/>
  <c r="H875" s="1"/>
  <c r="C875"/>
  <c r="H874"/>
  <c r="G874"/>
  <c r="D874"/>
  <c r="C874"/>
  <c r="D873"/>
  <c r="H873" s="1"/>
  <c r="C873"/>
  <c r="D872"/>
  <c r="C872"/>
  <c r="D871"/>
  <c r="C871"/>
  <c r="H870"/>
  <c r="D870"/>
  <c r="C870"/>
  <c r="D869"/>
  <c r="C869"/>
  <c r="D868"/>
  <c r="C868"/>
  <c r="D867"/>
  <c r="C867"/>
  <c r="H867" s="1"/>
  <c r="D866"/>
  <c r="C866"/>
  <c r="G866" s="1"/>
  <c r="D865"/>
  <c r="G865" s="1"/>
  <c r="C865"/>
  <c r="H864"/>
  <c r="D864"/>
  <c r="C864"/>
  <c r="H863"/>
  <c r="D863"/>
  <c r="G863" s="1"/>
  <c r="C863"/>
  <c r="G862"/>
  <c r="D862"/>
  <c r="H862" s="1"/>
  <c r="C862"/>
  <c r="D861"/>
  <c r="H861" s="1"/>
  <c r="C861"/>
  <c r="H860"/>
  <c r="D860"/>
  <c r="G860" s="1"/>
  <c r="C860"/>
  <c r="D859"/>
  <c r="C859"/>
  <c r="D858"/>
  <c r="C858"/>
  <c r="G857"/>
  <c r="D857"/>
  <c r="C857"/>
  <c r="D856"/>
  <c r="C856"/>
  <c r="H855"/>
  <c r="D855"/>
  <c r="C855"/>
  <c r="H854"/>
  <c r="D854"/>
  <c r="C854"/>
  <c r="D853"/>
  <c r="C853"/>
  <c r="G853" s="1"/>
  <c r="D852"/>
  <c r="H852" s="1"/>
  <c r="C852"/>
  <c r="H851"/>
  <c r="G851"/>
  <c r="D851"/>
  <c r="C851"/>
  <c r="H850"/>
  <c r="D850"/>
  <c r="G850" s="1"/>
  <c r="C850"/>
  <c r="D849"/>
  <c r="C849"/>
  <c r="D848"/>
  <c r="C848"/>
  <c r="H847"/>
  <c r="D847"/>
  <c r="G847" s="1"/>
  <c r="C847"/>
  <c r="D846"/>
  <c r="C846"/>
  <c r="H845"/>
  <c r="D845"/>
  <c r="C845"/>
  <c r="G845" s="1"/>
  <c r="G844"/>
  <c r="D844"/>
  <c r="C844"/>
  <c r="H844" s="1"/>
  <c r="D843"/>
  <c r="C843"/>
  <c r="H842"/>
  <c r="G842"/>
  <c r="D842"/>
  <c r="C842"/>
  <c r="H841"/>
  <c r="D841"/>
  <c r="C841"/>
  <c r="G841" s="1"/>
  <c r="H840"/>
  <c r="D840"/>
  <c r="C840"/>
  <c r="G839"/>
  <c r="D839"/>
  <c r="H839" s="1"/>
  <c r="C839"/>
  <c r="H838"/>
  <c r="G838"/>
  <c r="D838"/>
  <c r="C838"/>
  <c r="D837"/>
  <c r="H837" s="1"/>
  <c r="C837"/>
  <c r="D836"/>
  <c r="C836"/>
  <c r="D835"/>
  <c r="C835"/>
  <c r="H834"/>
  <c r="D834"/>
  <c r="C834"/>
  <c r="D833"/>
  <c r="C833"/>
  <c r="H832"/>
  <c r="D832"/>
  <c r="C832"/>
  <c r="G832" s="1"/>
  <c r="D831"/>
  <c r="C831"/>
  <c r="D830"/>
  <c r="C830"/>
  <c r="H829"/>
  <c r="G829"/>
  <c r="D829"/>
  <c r="C829"/>
  <c r="H828"/>
  <c r="D828"/>
  <c r="C828"/>
  <c r="H827"/>
  <c r="G827"/>
  <c r="D827"/>
  <c r="C827"/>
  <c r="G826"/>
  <c r="D826"/>
  <c r="H826" s="1"/>
  <c r="C826"/>
  <c r="D825"/>
  <c r="H825" s="1"/>
  <c r="C825"/>
  <c r="H824"/>
  <c r="D824"/>
  <c r="G824" s="1"/>
  <c r="C824"/>
  <c r="D823"/>
  <c r="C823"/>
  <c r="D822"/>
  <c r="C822"/>
  <c r="G821"/>
  <c r="D821"/>
  <c r="C821"/>
  <c r="D820"/>
  <c r="C820"/>
  <c r="H819"/>
  <c r="D819"/>
  <c r="C819"/>
  <c r="H818"/>
  <c r="D818"/>
  <c r="C818"/>
  <c r="D817"/>
  <c r="C817"/>
  <c r="D816"/>
  <c r="H816" s="1"/>
  <c r="C816"/>
  <c r="H815"/>
  <c r="G815"/>
  <c r="D815"/>
  <c r="C815"/>
  <c r="H814"/>
  <c r="G814"/>
  <c r="D814"/>
  <c r="C814"/>
  <c r="D813"/>
  <c r="C813"/>
  <c r="D812"/>
  <c r="C812"/>
  <c r="H811"/>
  <c r="D811"/>
  <c r="G811" s="1"/>
  <c r="C811"/>
  <c r="D810"/>
  <c r="C810"/>
  <c r="H809"/>
  <c r="D809"/>
  <c r="C809"/>
  <c r="G808"/>
  <c r="D808"/>
  <c r="C808"/>
  <c r="D807"/>
  <c r="C807"/>
  <c r="H806"/>
  <c r="G806"/>
  <c r="D806"/>
  <c r="C806"/>
  <c r="H805"/>
  <c r="D805"/>
  <c r="C805"/>
  <c r="H804"/>
  <c r="D804"/>
  <c r="C804"/>
  <c r="D803"/>
  <c r="H803" s="1"/>
  <c r="C803"/>
  <c r="H802"/>
  <c r="G802"/>
  <c r="D802"/>
  <c r="C802"/>
  <c r="D801"/>
  <c r="H801" s="1"/>
  <c r="C801"/>
  <c r="D800"/>
  <c r="C800"/>
  <c r="D799"/>
  <c r="C799"/>
  <c r="H798"/>
  <c r="D798"/>
  <c r="C798"/>
  <c r="D797"/>
  <c r="C797"/>
  <c r="H796"/>
  <c r="D796"/>
  <c r="C796"/>
  <c r="D795"/>
  <c r="C795"/>
  <c r="D794"/>
  <c r="C794"/>
  <c r="H793"/>
  <c r="G793"/>
  <c r="D793"/>
  <c r="C793"/>
  <c r="H792"/>
  <c r="D792"/>
  <c r="C792"/>
  <c r="H791"/>
  <c r="G791"/>
  <c r="D791"/>
  <c r="C791"/>
  <c r="D790"/>
  <c r="H790" s="1"/>
  <c r="C790"/>
  <c r="D789"/>
  <c r="H789" s="1"/>
  <c r="C789"/>
  <c r="D788"/>
  <c r="G788" s="1"/>
  <c r="C788"/>
  <c r="D787"/>
  <c r="C787"/>
  <c r="D786"/>
  <c r="C786"/>
  <c r="G785"/>
  <c r="D785"/>
  <c r="C785"/>
  <c r="D784"/>
  <c r="C784"/>
  <c r="D783"/>
  <c r="H783" s="1"/>
  <c r="C783"/>
  <c r="H782"/>
  <c r="D782"/>
  <c r="C782"/>
  <c r="D781"/>
  <c r="C781"/>
  <c r="D780"/>
  <c r="H780" s="1"/>
  <c r="C780"/>
  <c r="H779"/>
  <c r="D779"/>
  <c r="G779" s="1"/>
  <c r="C779"/>
  <c r="H778"/>
  <c r="G778"/>
  <c r="D778"/>
  <c r="C778"/>
  <c r="D777"/>
  <c r="C777"/>
  <c r="D776"/>
  <c r="C776"/>
  <c r="H775"/>
  <c r="D775"/>
  <c r="G775" s="1"/>
  <c r="C775"/>
  <c r="D774"/>
  <c r="C774"/>
  <c r="D773"/>
  <c r="H773" s="1"/>
  <c r="C773"/>
  <c r="G772"/>
  <c r="D772"/>
  <c r="C772"/>
  <c r="D771"/>
  <c r="C771"/>
  <c r="H770"/>
  <c r="D770"/>
  <c r="G770" s="1"/>
  <c r="C770"/>
  <c r="H769"/>
  <c r="D769"/>
  <c r="C769"/>
  <c r="H768"/>
  <c r="D768"/>
  <c r="C768"/>
  <c r="G767"/>
  <c r="D767"/>
  <c r="H767" s="1"/>
  <c r="C767"/>
  <c r="D766"/>
  <c r="G766" s="1"/>
  <c r="C766"/>
  <c r="D765"/>
  <c r="H765" s="1"/>
  <c r="C765"/>
  <c r="D764"/>
  <c r="C764"/>
  <c r="D763"/>
  <c r="C763"/>
  <c r="H762"/>
  <c r="D762"/>
  <c r="C762"/>
  <c r="G762" s="1"/>
  <c r="D761"/>
  <c r="C761"/>
  <c r="H760"/>
  <c r="D760"/>
  <c r="C760"/>
  <c r="D759"/>
  <c r="C759"/>
  <c r="D758"/>
  <c r="C758"/>
  <c r="H757"/>
  <c r="G757"/>
  <c r="D757"/>
  <c r="C757"/>
  <c r="H756"/>
  <c r="D756"/>
  <c r="C756"/>
  <c r="H755"/>
  <c r="G755"/>
  <c r="D755"/>
  <c r="C755"/>
  <c r="G754"/>
  <c r="D754"/>
  <c r="H754" s="1"/>
  <c r="C754"/>
  <c r="D753"/>
  <c r="H753" s="1"/>
  <c r="C753"/>
  <c r="H752"/>
  <c r="D752"/>
  <c r="G752" s="1"/>
  <c r="C752"/>
  <c r="D751"/>
  <c r="C751"/>
  <c r="D750"/>
  <c r="C750"/>
  <c r="G749"/>
  <c r="D749"/>
  <c r="C749"/>
  <c r="D748"/>
  <c r="C748"/>
  <c r="H747"/>
  <c r="D747"/>
  <c r="C747"/>
  <c r="H746"/>
  <c r="D746"/>
  <c r="C746"/>
  <c r="D745"/>
  <c r="C745"/>
  <c r="D744"/>
  <c r="H744" s="1"/>
  <c r="C744"/>
  <c r="D743"/>
  <c r="G743" s="1"/>
  <c r="C743"/>
  <c r="H742"/>
  <c r="G742"/>
  <c r="D742"/>
  <c r="C742"/>
  <c r="D741"/>
  <c r="C741"/>
  <c r="D740"/>
  <c r="C740"/>
  <c r="H739"/>
  <c r="D739"/>
  <c r="G739" s="1"/>
  <c r="C739"/>
  <c r="D738"/>
  <c r="C738"/>
  <c r="D737"/>
  <c r="C737"/>
  <c r="D736"/>
  <c r="G736" s="1"/>
  <c r="C736"/>
  <c r="D735"/>
  <c r="C735"/>
  <c r="D734"/>
  <c r="G734" s="1"/>
  <c r="C734"/>
  <c r="H733"/>
  <c r="D733"/>
  <c r="C733"/>
  <c r="H732"/>
  <c r="D732"/>
  <c r="C732"/>
  <c r="G731"/>
  <c r="D731"/>
  <c r="H731" s="1"/>
  <c r="C731"/>
  <c r="G730"/>
  <c r="D730"/>
  <c r="H730" s="1"/>
  <c r="C730"/>
  <c r="D729"/>
  <c r="H729" s="1"/>
  <c r="C729"/>
  <c r="D728"/>
  <c r="C728"/>
  <c r="D727"/>
  <c r="C727"/>
  <c r="H726"/>
  <c r="D726"/>
  <c r="C726"/>
  <c r="D725"/>
  <c r="C725"/>
  <c r="D724"/>
  <c r="C724"/>
  <c r="D723"/>
  <c r="C723"/>
  <c r="D722"/>
  <c r="C722"/>
  <c r="H721"/>
  <c r="G721"/>
  <c r="D721"/>
  <c r="C721"/>
  <c r="H720"/>
  <c r="D720"/>
  <c r="C720"/>
  <c r="H719"/>
  <c r="G719"/>
  <c r="D719"/>
  <c r="C719"/>
  <c r="G718"/>
  <c r="D718"/>
  <c r="H718" s="1"/>
  <c r="C718"/>
  <c r="D717"/>
  <c r="H717" s="1"/>
  <c r="C717"/>
  <c r="H716"/>
  <c r="D716"/>
  <c r="G716" s="1"/>
  <c r="C716"/>
  <c r="D715"/>
  <c r="C715"/>
  <c r="D714"/>
  <c r="C714"/>
  <c r="G713"/>
  <c r="D713"/>
  <c r="C713"/>
  <c r="D712"/>
  <c r="C712"/>
  <c r="H711"/>
  <c r="D711"/>
  <c r="C711"/>
  <c r="H710"/>
  <c r="D710"/>
  <c r="C710"/>
  <c r="D709"/>
  <c r="C709"/>
  <c r="H708"/>
  <c r="D708"/>
  <c r="C708"/>
  <c r="H707"/>
  <c r="G707"/>
  <c r="D707"/>
  <c r="C707"/>
  <c r="H706"/>
  <c r="G706"/>
  <c r="D706"/>
  <c r="C706"/>
  <c r="D705"/>
  <c r="C705"/>
  <c r="D704"/>
  <c r="C704"/>
  <c r="H703"/>
  <c r="D703"/>
  <c r="G703" s="1"/>
  <c r="C703"/>
  <c r="D702"/>
  <c r="C702"/>
  <c r="H701"/>
  <c r="D701"/>
  <c r="C701"/>
  <c r="G700"/>
  <c r="D700"/>
  <c r="C700"/>
  <c r="H700" s="1"/>
  <c r="D699"/>
  <c r="C699"/>
  <c r="H698"/>
  <c r="G698"/>
  <c r="D698"/>
  <c r="C698"/>
  <c r="H697"/>
  <c r="D697"/>
  <c r="C697"/>
  <c r="D696"/>
  <c r="H696" s="1"/>
  <c r="C696"/>
  <c r="G695"/>
  <c r="D695"/>
  <c r="H695" s="1"/>
  <c r="C695"/>
  <c r="H694"/>
  <c r="G694"/>
  <c r="D694"/>
  <c r="C694"/>
  <c r="D693"/>
  <c r="H693" s="1"/>
  <c r="C693"/>
  <c r="D692"/>
  <c r="C692"/>
  <c r="D691"/>
  <c r="C691"/>
  <c r="H690"/>
  <c r="D690"/>
  <c r="C690"/>
  <c r="D689"/>
  <c r="C689"/>
  <c r="H688"/>
  <c r="D688"/>
  <c r="C688"/>
  <c r="D687"/>
  <c r="C687"/>
  <c r="H687" s="1"/>
  <c r="D686"/>
  <c r="C686"/>
  <c r="G686" s="1"/>
  <c r="H685"/>
  <c r="G685"/>
  <c r="D685"/>
  <c r="C685"/>
  <c r="H684"/>
  <c r="D684"/>
  <c r="C684"/>
  <c r="H683"/>
  <c r="G683"/>
  <c r="D683"/>
  <c r="C683"/>
  <c r="D682"/>
  <c r="H682" s="1"/>
  <c r="C682"/>
  <c r="D681"/>
  <c r="H681" s="1"/>
  <c r="C681"/>
  <c r="H680"/>
  <c r="D680"/>
  <c r="G680" s="1"/>
  <c r="C680"/>
  <c r="D679"/>
  <c r="C679"/>
  <c r="D678"/>
  <c r="C678"/>
  <c r="G677"/>
  <c r="D677"/>
  <c r="C677"/>
  <c r="D676"/>
  <c r="C676"/>
  <c r="H675"/>
  <c r="D675"/>
  <c r="C675"/>
  <c r="H674"/>
  <c r="D674"/>
  <c r="C674"/>
  <c r="G674" s="1"/>
  <c r="D673"/>
  <c r="C673"/>
  <c r="G673" s="1"/>
  <c r="H672"/>
  <c r="D672"/>
  <c r="C672"/>
  <c r="H671"/>
  <c r="G671"/>
  <c r="D671"/>
  <c r="C671"/>
  <c r="H670"/>
  <c r="G670"/>
  <c r="D670"/>
  <c r="C670"/>
  <c r="D669"/>
  <c r="C669"/>
  <c r="D668"/>
  <c r="C668"/>
  <c r="H667"/>
  <c r="D667"/>
  <c r="G667" s="1"/>
  <c r="C667"/>
  <c r="D666"/>
  <c r="C666"/>
  <c r="D665"/>
  <c r="H665" s="1"/>
  <c r="C665"/>
  <c r="G664"/>
  <c r="D664"/>
  <c r="C664"/>
  <c r="D663"/>
  <c r="C663"/>
  <c r="G663" s="1"/>
  <c r="G662"/>
  <c r="D662"/>
  <c r="H662" s="1"/>
  <c r="C662"/>
  <c r="H661"/>
  <c r="D661"/>
  <c r="C661"/>
  <c r="G661" s="1"/>
  <c r="D660"/>
  <c r="H660" s="1"/>
  <c r="C660"/>
  <c r="D659"/>
  <c r="H659" s="1"/>
  <c r="C659"/>
  <c r="H658"/>
  <c r="G658"/>
  <c r="D658"/>
  <c r="C658"/>
  <c r="D657"/>
  <c r="H657" s="1"/>
  <c r="C657"/>
  <c r="D656"/>
  <c r="C656"/>
  <c r="D655"/>
  <c r="C655"/>
  <c r="H654"/>
  <c r="D654"/>
  <c r="C654"/>
  <c r="G654" s="1"/>
  <c r="D653"/>
  <c r="C653"/>
  <c r="D652"/>
  <c r="H652" s="1"/>
  <c r="C652"/>
  <c r="D651"/>
  <c r="C651"/>
  <c r="D650"/>
  <c r="C650"/>
  <c r="C649"/>
  <c r="H648"/>
  <c r="D648"/>
  <c r="C648"/>
  <c r="H647"/>
  <c r="G647"/>
  <c r="D647"/>
  <c r="C647"/>
  <c r="D646"/>
  <c r="H646" s="1"/>
  <c r="C646"/>
  <c r="D645"/>
  <c r="H645" s="1"/>
  <c r="C645"/>
  <c r="C642"/>
  <c r="D636"/>
  <c r="H636" s="1"/>
  <c r="C636"/>
  <c r="H635"/>
  <c r="G635"/>
  <c r="D635"/>
  <c r="C635"/>
  <c r="D632"/>
  <c r="C632"/>
  <c r="H631"/>
  <c r="D631"/>
  <c r="G631" s="1"/>
  <c r="C631"/>
  <c r="C630"/>
  <c r="D629"/>
  <c r="H629" s="1"/>
  <c r="C629"/>
  <c r="D628"/>
  <c r="G628" s="1"/>
  <c r="C628"/>
  <c r="C627"/>
  <c r="H626"/>
  <c r="G626"/>
  <c r="D626"/>
  <c r="C626"/>
  <c r="H625"/>
  <c r="D625"/>
  <c r="C625"/>
  <c r="G625" s="1"/>
  <c r="H622"/>
  <c r="G622"/>
  <c r="D622"/>
  <c r="C622"/>
  <c r="D621"/>
  <c r="H621" s="1"/>
  <c r="C621"/>
  <c r="D620"/>
  <c r="C620"/>
  <c r="D619"/>
  <c r="C619"/>
  <c r="H618"/>
  <c r="D618"/>
  <c r="C618"/>
  <c r="D617"/>
  <c r="C617"/>
  <c r="D616"/>
  <c r="C616"/>
  <c r="G616" s="1"/>
  <c r="D614"/>
  <c r="C614"/>
  <c r="H613"/>
  <c r="G613"/>
  <c r="D613"/>
  <c r="C613"/>
  <c r="H612"/>
  <c r="D612"/>
  <c r="C612"/>
  <c r="D611"/>
  <c r="G611" s="1"/>
  <c r="C611"/>
  <c r="C610"/>
  <c r="D609"/>
  <c r="H609" s="1"/>
  <c r="C609"/>
  <c r="H608"/>
  <c r="D608"/>
  <c r="G608" s="1"/>
  <c r="C608"/>
  <c r="D607"/>
  <c r="C607"/>
  <c r="D606"/>
  <c r="C606"/>
  <c r="G605"/>
  <c r="D605"/>
  <c r="C605"/>
  <c r="D604"/>
  <c r="C604"/>
  <c r="C603"/>
  <c r="H602"/>
  <c r="D602"/>
  <c r="C602"/>
  <c r="D601"/>
  <c r="C601"/>
  <c r="D600"/>
  <c r="H600" s="1"/>
  <c r="C600"/>
  <c r="G599"/>
  <c r="D599"/>
  <c r="H599" s="1"/>
  <c r="C599"/>
  <c r="H598"/>
  <c r="G598"/>
  <c r="D598"/>
  <c r="C598"/>
  <c r="C597"/>
  <c r="D596"/>
  <c r="C596"/>
  <c r="D595"/>
  <c r="G595" s="1"/>
  <c r="C595"/>
  <c r="D594"/>
  <c r="C594"/>
  <c r="D593"/>
  <c r="C593"/>
  <c r="C592"/>
  <c r="H590"/>
  <c r="G590"/>
  <c r="D590"/>
  <c r="C590"/>
  <c r="H589"/>
  <c r="D589"/>
  <c r="C589"/>
  <c r="C588"/>
  <c r="G587"/>
  <c r="D587"/>
  <c r="H587" s="1"/>
  <c r="C587"/>
  <c r="H586"/>
  <c r="G586"/>
  <c r="D586"/>
  <c r="C586"/>
  <c r="D585"/>
  <c r="H585" s="1"/>
  <c r="C585"/>
  <c r="D584"/>
  <c r="C584"/>
  <c r="H582"/>
  <c r="D582"/>
  <c r="C582"/>
  <c r="D581"/>
  <c r="C581"/>
  <c r="D580"/>
  <c r="C580"/>
  <c r="G580" s="1"/>
  <c r="G579"/>
  <c r="D579"/>
  <c r="C579"/>
  <c r="H577"/>
  <c r="D577"/>
  <c r="C577"/>
  <c r="G576"/>
  <c r="D576"/>
  <c r="C576"/>
  <c r="H576" s="1"/>
  <c r="D575"/>
  <c r="C575"/>
  <c r="D574"/>
  <c r="C574"/>
  <c r="G573"/>
  <c r="D573"/>
  <c r="C573"/>
  <c r="C572"/>
  <c r="H571"/>
  <c r="D571"/>
  <c r="C571"/>
  <c r="G571" s="1"/>
  <c r="G570"/>
  <c r="D570"/>
  <c r="C570"/>
  <c r="D569"/>
  <c r="C569"/>
  <c r="H568"/>
  <c r="D568"/>
  <c r="C568"/>
  <c r="G567"/>
  <c r="D567"/>
  <c r="C567"/>
  <c r="H567" s="1"/>
  <c r="C566"/>
  <c r="G564"/>
  <c r="D564"/>
  <c r="C564"/>
  <c r="D563"/>
  <c r="C563"/>
  <c r="H562"/>
  <c r="D562"/>
  <c r="C562"/>
  <c r="G561"/>
  <c r="D561"/>
  <c r="C561"/>
  <c r="D560"/>
  <c r="C560"/>
  <c r="H559"/>
  <c r="D559"/>
  <c r="C559"/>
  <c r="D558"/>
  <c r="G558" s="1"/>
  <c r="C558"/>
  <c r="H558" s="1"/>
  <c r="D557"/>
  <c r="C557"/>
  <c r="C556"/>
  <c r="G555"/>
  <c r="D555"/>
  <c r="C555"/>
  <c r="D554"/>
  <c r="C554"/>
  <c r="D553"/>
  <c r="H553" s="1"/>
  <c r="C553"/>
  <c r="G553" s="1"/>
  <c r="G552"/>
  <c r="D552"/>
  <c r="C552"/>
  <c r="D551"/>
  <c r="C551"/>
  <c r="H550"/>
  <c r="D550"/>
  <c r="C550"/>
  <c r="G549"/>
  <c r="D549"/>
  <c r="C549"/>
  <c r="H549" s="1"/>
  <c r="D548"/>
  <c r="C548"/>
  <c r="H547"/>
  <c r="D547"/>
  <c r="C547"/>
  <c r="G546"/>
  <c r="D546"/>
  <c r="C546"/>
  <c r="D545"/>
  <c r="C545"/>
  <c r="C544"/>
  <c r="G543"/>
  <c r="D543"/>
  <c r="C543"/>
  <c r="D542"/>
  <c r="C542"/>
  <c r="H541"/>
  <c r="D541"/>
  <c r="C541"/>
  <c r="D540"/>
  <c r="G540" s="1"/>
  <c r="C540"/>
  <c r="D539"/>
  <c r="C539"/>
  <c r="H538"/>
  <c r="D538"/>
  <c r="C538"/>
  <c r="G537"/>
  <c r="D537"/>
  <c r="C537"/>
  <c r="H537" s="1"/>
  <c r="D536"/>
  <c r="C536"/>
  <c r="H535"/>
  <c r="D535"/>
  <c r="C535"/>
  <c r="G534"/>
  <c r="D534"/>
  <c r="C534"/>
  <c r="H534" s="1"/>
  <c r="D533"/>
  <c r="C533"/>
  <c r="H532"/>
  <c r="D532"/>
  <c r="C532"/>
  <c r="G531"/>
  <c r="D531"/>
  <c r="C531"/>
  <c r="C530"/>
  <c r="G528"/>
  <c r="D528"/>
  <c r="C528"/>
  <c r="D527"/>
  <c r="C527"/>
  <c r="D526"/>
  <c r="C526"/>
  <c r="G525"/>
  <c r="D525"/>
  <c r="C525"/>
  <c r="D524"/>
  <c r="C524"/>
  <c r="C523"/>
  <c r="D522"/>
  <c r="G522" s="1"/>
  <c r="C522"/>
  <c r="D521"/>
  <c r="C521"/>
  <c r="H520"/>
  <c r="D520"/>
  <c r="C520"/>
  <c r="G519"/>
  <c r="D519"/>
  <c r="C519"/>
  <c r="D518"/>
  <c r="C518"/>
  <c r="C517"/>
  <c r="D515"/>
  <c r="C515"/>
  <c r="H514"/>
  <c r="D514"/>
  <c r="C514"/>
  <c r="G513"/>
  <c r="D513"/>
  <c r="C513"/>
  <c r="D512"/>
  <c r="C512"/>
  <c r="H511"/>
  <c r="D511"/>
  <c r="C511"/>
  <c r="G511" s="1"/>
  <c r="G510"/>
  <c r="D510"/>
  <c r="C510"/>
  <c r="D509"/>
  <c r="C509"/>
  <c r="C508"/>
  <c r="G507"/>
  <c r="D507"/>
  <c r="C507"/>
  <c r="D506"/>
  <c r="C506"/>
  <c r="H505"/>
  <c r="D505"/>
  <c r="C505"/>
  <c r="D504"/>
  <c r="G504" s="1"/>
  <c r="C504"/>
  <c r="C503"/>
  <c r="H502"/>
  <c r="D502"/>
  <c r="C502"/>
  <c r="D501"/>
  <c r="G501" s="1"/>
  <c r="C501"/>
  <c r="D500"/>
  <c r="C500"/>
  <c r="H499"/>
  <c r="D499"/>
  <c r="C499"/>
  <c r="G498"/>
  <c r="D498"/>
  <c r="C498"/>
  <c r="D497"/>
  <c r="C497"/>
  <c r="H496"/>
  <c r="D496"/>
  <c r="C496"/>
  <c r="G496" s="1"/>
  <c r="G495"/>
  <c r="D495"/>
  <c r="C495"/>
  <c r="D494"/>
  <c r="C494"/>
  <c r="H493"/>
  <c r="D493"/>
  <c r="C493"/>
  <c r="G493" s="1"/>
  <c r="D492"/>
  <c r="G492" s="1"/>
  <c r="C492"/>
  <c r="D491"/>
  <c r="C491"/>
  <c r="H490"/>
  <c r="D490"/>
  <c r="C490"/>
  <c r="G489"/>
  <c r="D489"/>
  <c r="C489"/>
  <c r="D488"/>
  <c r="C488"/>
  <c r="H487"/>
  <c r="D487"/>
  <c r="C487"/>
  <c r="C486"/>
  <c r="D484"/>
  <c r="C484"/>
  <c r="G483"/>
  <c r="D483"/>
  <c r="C483"/>
  <c r="H483" s="1"/>
  <c r="D482"/>
  <c r="C482"/>
  <c r="D481"/>
  <c r="C481"/>
  <c r="G480"/>
  <c r="D480"/>
  <c r="C480"/>
  <c r="C479"/>
  <c r="D478"/>
  <c r="C478"/>
  <c r="G477"/>
  <c r="D477"/>
  <c r="C477"/>
  <c r="D476"/>
  <c r="C476"/>
  <c r="D475"/>
  <c r="C475"/>
  <c r="G474"/>
  <c r="D474"/>
  <c r="C474"/>
  <c r="C473"/>
  <c r="D472"/>
  <c r="C472"/>
  <c r="D471"/>
  <c r="G471" s="1"/>
  <c r="C471"/>
  <c r="C470"/>
  <c r="D469"/>
  <c r="C469"/>
  <c r="G469" s="1"/>
  <c r="D468"/>
  <c r="G468" s="1"/>
  <c r="C468"/>
  <c r="H468" s="1"/>
  <c r="D467"/>
  <c r="C467"/>
  <c r="D466"/>
  <c r="C466"/>
  <c r="G465"/>
  <c r="D465"/>
  <c r="C465"/>
  <c r="C464"/>
  <c r="D463"/>
  <c r="C463"/>
  <c r="D462"/>
  <c r="G462" s="1"/>
  <c r="C462"/>
  <c r="D461"/>
  <c r="C461"/>
  <c r="G459"/>
  <c r="D459"/>
  <c r="C459"/>
  <c r="D458"/>
  <c r="C458"/>
  <c r="H457"/>
  <c r="D457"/>
  <c r="C457"/>
  <c r="G457" s="1"/>
  <c r="G456"/>
  <c r="D456"/>
  <c r="C456"/>
  <c r="D455"/>
  <c r="C455"/>
  <c r="D454"/>
  <c r="C454"/>
  <c r="G453"/>
  <c r="D453"/>
  <c r="C453"/>
  <c r="H453" s="1"/>
  <c r="D452"/>
  <c r="C452"/>
  <c r="H451"/>
  <c r="D451"/>
  <c r="C451"/>
  <c r="G450"/>
  <c r="D450"/>
  <c r="C450"/>
  <c r="D449"/>
  <c r="C449"/>
  <c r="H448"/>
  <c r="D448"/>
  <c r="C448"/>
  <c r="G448" s="1"/>
  <c r="G447"/>
  <c r="D447"/>
  <c r="C447"/>
  <c r="C446"/>
  <c r="D445"/>
  <c r="C445"/>
  <c r="G444"/>
  <c r="D444"/>
  <c r="C444"/>
  <c r="D443"/>
  <c r="C443"/>
  <c r="H442"/>
  <c r="D442"/>
  <c r="C442"/>
  <c r="G441"/>
  <c r="D441"/>
  <c r="C441"/>
  <c r="D440"/>
  <c r="C440"/>
  <c r="D439"/>
  <c r="H439" s="1"/>
  <c r="C439"/>
  <c r="G438"/>
  <c r="D438"/>
  <c r="C438"/>
  <c r="D437"/>
  <c r="C437"/>
  <c r="D436"/>
  <c r="C436"/>
  <c r="G435"/>
  <c r="D435"/>
  <c r="C435"/>
  <c r="C434"/>
  <c r="H433"/>
  <c r="D433"/>
  <c r="C433"/>
  <c r="D432"/>
  <c r="G432" s="1"/>
  <c r="C432"/>
  <c r="D431"/>
  <c r="C431"/>
  <c r="H430"/>
  <c r="D430"/>
  <c r="C430"/>
  <c r="G430" s="1"/>
  <c r="G429"/>
  <c r="D429"/>
  <c r="C429"/>
  <c r="H429" s="1"/>
  <c r="D428"/>
  <c r="C428"/>
  <c r="D427"/>
  <c r="C427"/>
  <c r="C426"/>
  <c r="C423"/>
  <c r="C422"/>
  <c r="C421"/>
  <c r="D416"/>
  <c r="C416"/>
  <c r="H415"/>
  <c r="D415"/>
  <c r="C415"/>
  <c r="G415" s="1"/>
  <c r="D414"/>
  <c r="G414" s="1"/>
  <c r="C414"/>
  <c r="G411"/>
  <c r="D411"/>
  <c r="C411"/>
  <c r="H411" s="1"/>
  <c r="D410"/>
  <c r="C410"/>
  <c r="D409"/>
  <c r="C409"/>
  <c r="G409" s="1"/>
  <c r="G408"/>
  <c r="D408"/>
  <c r="C408"/>
  <c r="D407"/>
  <c r="C407"/>
  <c r="D406"/>
  <c r="C406"/>
  <c r="G405"/>
  <c r="D405"/>
  <c r="C405"/>
  <c r="H405" s="1"/>
  <c r="D404"/>
  <c r="C404"/>
  <c r="D403"/>
  <c r="C403"/>
  <c r="H400"/>
  <c r="D400"/>
  <c r="C400"/>
  <c r="G399"/>
  <c r="D399"/>
  <c r="C399"/>
  <c r="D398"/>
  <c r="C398"/>
  <c r="D397"/>
  <c r="C397"/>
  <c r="G397" s="1"/>
  <c r="G396"/>
  <c r="D396"/>
  <c r="C396"/>
  <c r="D395"/>
  <c r="C395"/>
  <c r="D394"/>
  <c r="C394"/>
  <c r="D392"/>
  <c r="C392"/>
  <c r="D391"/>
  <c r="H391" s="1"/>
  <c r="C391"/>
  <c r="G390"/>
  <c r="D390"/>
  <c r="C390"/>
  <c r="D389"/>
  <c r="C389"/>
  <c r="C388"/>
  <c r="G387"/>
  <c r="D387"/>
  <c r="C387"/>
  <c r="H387" s="1"/>
  <c r="D386"/>
  <c r="C386"/>
  <c r="D385"/>
  <c r="C385"/>
  <c r="G384"/>
  <c r="D384"/>
  <c r="C384"/>
  <c r="H384" s="1"/>
  <c r="C383"/>
  <c r="H382"/>
  <c r="D382"/>
  <c r="C382"/>
  <c r="G382" s="1"/>
  <c r="G381"/>
  <c r="D381"/>
  <c r="C381"/>
  <c r="D380"/>
  <c r="C380"/>
  <c r="H379"/>
  <c r="D379"/>
  <c r="C379"/>
  <c r="G378"/>
  <c r="D378"/>
  <c r="C378"/>
  <c r="D377"/>
  <c r="C377"/>
  <c r="D376"/>
  <c r="C376"/>
  <c r="G375"/>
  <c r="D375"/>
  <c r="C375"/>
  <c r="D374"/>
  <c r="C374"/>
  <c r="H373"/>
  <c r="D373"/>
  <c r="C373"/>
  <c r="G373" s="1"/>
  <c r="D372"/>
  <c r="G372" s="1"/>
  <c r="C372"/>
  <c r="D371"/>
  <c r="C371"/>
  <c r="H370"/>
  <c r="D370"/>
  <c r="C370"/>
  <c r="G370" s="1"/>
  <c r="D369"/>
  <c r="G369" s="1"/>
  <c r="C369"/>
  <c r="D367"/>
  <c r="C367"/>
  <c r="G367" s="1"/>
  <c r="G366"/>
  <c r="D366"/>
  <c r="C366"/>
  <c r="D365"/>
  <c r="C365"/>
  <c r="D364"/>
  <c r="H364" s="1"/>
  <c r="C364"/>
  <c r="G363"/>
  <c r="D363"/>
  <c r="C363"/>
  <c r="H363" s="1"/>
  <c r="D362"/>
  <c r="C362"/>
  <c r="H361"/>
  <c r="C361"/>
  <c r="G361" s="1"/>
  <c r="G360"/>
  <c r="D360"/>
  <c r="C360"/>
  <c r="D359"/>
  <c r="C359"/>
  <c r="H358"/>
  <c r="D358"/>
  <c r="C358"/>
  <c r="G358" s="1"/>
  <c r="D357"/>
  <c r="G357" s="1"/>
  <c r="C357"/>
  <c r="C356"/>
  <c r="D354"/>
  <c r="G354" s="1"/>
  <c r="C354"/>
  <c r="C353"/>
  <c r="D352"/>
  <c r="C352"/>
  <c r="G351"/>
  <c r="D351"/>
  <c r="C351"/>
  <c r="D350"/>
  <c r="G348"/>
  <c r="D348"/>
  <c r="C348"/>
  <c r="H348" s="1"/>
  <c r="D347"/>
  <c r="C347"/>
  <c r="D346"/>
  <c r="C346"/>
  <c r="D345"/>
  <c r="G345" s="1"/>
  <c r="C345"/>
  <c r="C344"/>
  <c r="D343"/>
  <c r="C343"/>
  <c r="G342"/>
  <c r="D342"/>
  <c r="C342"/>
  <c r="C341"/>
  <c r="D340"/>
  <c r="C340"/>
  <c r="G340" s="1"/>
  <c r="G339"/>
  <c r="D339"/>
  <c r="C339"/>
  <c r="H339" s="1"/>
  <c r="D338"/>
  <c r="C338"/>
  <c r="D337"/>
  <c r="C337"/>
  <c r="C336"/>
  <c r="D335"/>
  <c r="C335"/>
  <c r="D334"/>
  <c r="C334"/>
  <c r="G333"/>
  <c r="D333"/>
  <c r="C333"/>
  <c r="D332"/>
  <c r="C332"/>
  <c r="C331"/>
  <c r="G331" s="1"/>
  <c r="D330"/>
  <c r="G330" s="1"/>
  <c r="C330"/>
  <c r="D329"/>
  <c r="C329"/>
  <c r="H328"/>
  <c r="D328"/>
  <c r="C328"/>
  <c r="G327"/>
  <c r="D327"/>
  <c r="C327"/>
  <c r="D326"/>
  <c r="C326"/>
  <c r="D325"/>
  <c r="C325"/>
  <c r="G325" s="1"/>
  <c r="G324"/>
  <c r="D324"/>
  <c r="C324"/>
  <c r="D323"/>
  <c r="C323"/>
  <c r="G321"/>
  <c r="D321"/>
  <c r="C321"/>
  <c r="D320"/>
  <c r="C320"/>
  <c r="D319"/>
  <c r="H319" s="1"/>
  <c r="C319"/>
  <c r="G318"/>
  <c r="D318"/>
  <c r="C318"/>
  <c r="C317"/>
  <c r="G315"/>
  <c r="D315"/>
  <c r="C315"/>
  <c r="D314"/>
  <c r="C314"/>
  <c r="H313"/>
  <c r="D313"/>
  <c r="C313"/>
  <c r="G313" s="1"/>
  <c r="G312"/>
  <c r="D312"/>
  <c r="C312"/>
  <c r="D311"/>
  <c r="C311"/>
  <c r="H310"/>
  <c r="D310"/>
  <c r="C310"/>
  <c r="C309"/>
  <c r="D308"/>
  <c r="C308"/>
  <c r="H307"/>
  <c r="D307"/>
  <c r="C307"/>
  <c r="G306"/>
  <c r="D306"/>
  <c r="C306"/>
  <c r="C305"/>
  <c r="D302"/>
  <c r="C302"/>
  <c r="D301"/>
  <c r="C301"/>
  <c r="G301" s="1"/>
  <c r="D300"/>
  <c r="G300" s="1"/>
  <c r="C300"/>
  <c r="D299"/>
  <c r="C299"/>
  <c r="H298"/>
  <c r="D298"/>
  <c r="C298"/>
  <c r="G298" s="1"/>
  <c r="D294"/>
  <c r="G294" s="1"/>
  <c r="C294"/>
  <c r="H294" s="1"/>
  <c r="C293"/>
  <c r="D292"/>
  <c r="H292" s="1"/>
  <c r="C292"/>
  <c r="G291"/>
  <c r="D291"/>
  <c r="C291"/>
  <c r="H291" s="1"/>
  <c r="D290"/>
  <c r="C290"/>
  <c r="D289"/>
  <c r="H289" s="1"/>
  <c r="C289"/>
  <c r="D288"/>
  <c r="G288" s="1"/>
  <c r="C288"/>
  <c r="D287"/>
  <c r="C287"/>
  <c r="D286"/>
  <c r="C286"/>
  <c r="C285"/>
  <c r="D284"/>
  <c r="C284"/>
  <c r="H283"/>
  <c r="D283"/>
  <c r="C283"/>
  <c r="G282"/>
  <c r="D282"/>
  <c r="C282"/>
  <c r="D281"/>
  <c r="C281"/>
  <c r="D280"/>
  <c r="C280"/>
  <c r="C279"/>
  <c r="D278"/>
  <c r="C278"/>
  <c r="D277"/>
  <c r="C277"/>
  <c r="D276"/>
  <c r="G276" s="1"/>
  <c r="C276"/>
  <c r="D275"/>
  <c r="C275"/>
  <c r="C274"/>
  <c r="G273"/>
  <c r="D273"/>
  <c r="C273"/>
  <c r="D272"/>
  <c r="C272"/>
  <c r="D271"/>
  <c r="C271"/>
  <c r="G271" s="1"/>
  <c r="C270"/>
  <c r="D268"/>
  <c r="C268"/>
  <c r="G267"/>
  <c r="D267"/>
  <c r="C267"/>
  <c r="H267" s="1"/>
  <c r="D266"/>
  <c r="C266"/>
  <c r="C265"/>
  <c r="G264"/>
  <c r="D264"/>
  <c r="C264"/>
  <c r="H264" s="1"/>
  <c r="D263"/>
  <c r="C263"/>
  <c r="H262"/>
  <c r="G262"/>
  <c r="D262"/>
  <c r="C262"/>
  <c r="G261"/>
  <c r="D261"/>
  <c r="C261"/>
  <c r="D260"/>
  <c r="C260"/>
  <c r="C259"/>
  <c r="C258"/>
  <c r="D257"/>
  <c r="C257"/>
  <c r="H256"/>
  <c r="G256"/>
  <c r="D256"/>
  <c r="C256"/>
  <c r="D255"/>
  <c r="G255" s="1"/>
  <c r="C255"/>
  <c r="H255" s="1"/>
  <c r="D254"/>
  <c r="C254"/>
  <c r="D253"/>
  <c r="H253" s="1"/>
  <c r="C253"/>
  <c r="G252"/>
  <c r="D252"/>
  <c r="C252"/>
  <c r="D251"/>
  <c r="C251"/>
  <c r="H250"/>
  <c r="C250"/>
  <c r="G250" s="1"/>
  <c r="G249"/>
  <c r="D249"/>
  <c r="C249"/>
  <c r="D248"/>
  <c r="C248"/>
  <c r="D247"/>
  <c r="C247"/>
  <c r="C246"/>
  <c r="D245"/>
  <c r="C245"/>
  <c r="G244"/>
  <c r="D244"/>
  <c r="H244" s="1"/>
  <c r="C244"/>
  <c r="G243"/>
  <c r="D243"/>
  <c r="C243"/>
  <c r="D242"/>
  <c r="D241"/>
  <c r="G241" s="1"/>
  <c r="C241"/>
  <c r="G240"/>
  <c r="D240"/>
  <c r="C240"/>
  <c r="D239"/>
  <c r="C239"/>
  <c r="C238"/>
  <c r="G237"/>
  <c r="D237"/>
  <c r="C237"/>
  <c r="D236"/>
  <c r="C236"/>
  <c r="D235"/>
  <c r="C235"/>
  <c r="D234"/>
  <c r="G234" s="1"/>
  <c r="C234"/>
  <c r="H234" s="1"/>
  <c r="D233"/>
  <c r="C233"/>
  <c r="H232"/>
  <c r="G232"/>
  <c r="D232"/>
  <c r="C232"/>
  <c r="D231"/>
  <c r="G231" s="1"/>
  <c r="C231"/>
  <c r="C230"/>
  <c r="D229"/>
  <c r="G229" s="1"/>
  <c r="C229"/>
  <c r="G228"/>
  <c r="D228"/>
  <c r="C228"/>
  <c r="D227"/>
  <c r="C227"/>
  <c r="D225"/>
  <c r="G225" s="1"/>
  <c r="C225"/>
  <c r="H225" s="1"/>
  <c r="D224"/>
  <c r="C224"/>
  <c r="D223"/>
  <c r="C223"/>
  <c r="G222"/>
  <c r="D222"/>
  <c r="C222"/>
  <c r="C221"/>
  <c r="D220"/>
  <c r="H220" s="1"/>
  <c r="C220"/>
  <c r="D219"/>
  <c r="G219" s="1"/>
  <c r="C219"/>
  <c r="H219" s="1"/>
  <c r="D218"/>
  <c r="C218"/>
  <c r="D216"/>
  <c r="G216" s="1"/>
  <c r="C216"/>
  <c r="D215"/>
  <c r="C215"/>
  <c r="D214"/>
  <c r="C214"/>
  <c r="G213"/>
  <c r="D213"/>
  <c r="C213"/>
  <c r="C212"/>
  <c r="G211"/>
  <c r="D211"/>
  <c r="H211" s="1"/>
  <c r="C211"/>
  <c r="D210"/>
  <c r="G210" s="1"/>
  <c r="C210"/>
  <c r="H210" s="1"/>
  <c r="D209"/>
  <c r="C209"/>
  <c r="H208"/>
  <c r="G208"/>
  <c r="D208"/>
  <c r="C208"/>
  <c r="G207"/>
  <c r="D207"/>
  <c r="C207"/>
  <c r="H207" s="1"/>
  <c r="D206"/>
  <c r="C206"/>
  <c r="D205"/>
  <c r="C205"/>
  <c r="G204"/>
  <c r="D204"/>
  <c r="C204"/>
  <c r="D203"/>
  <c r="C203"/>
  <c r="D202"/>
  <c r="C202"/>
  <c r="G202" s="1"/>
  <c r="D201"/>
  <c r="G201" s="1"/>
  <c r="C201"/>
  <c r="H201" s="1"/>
  <c r="D200"/>
  <c r="C200"/>
  <c r="G199"/>
  <c r="D199"/>
  <c r="H199" s="1"/>
  <c r="C199"/>
  <c r="D197"/>
  <c r="C197"/>
  <c r="D196"/>
  <c r="C196"/>
  <c r="D195"/>
  <c r="G195" s="1"/>
  <c r="C195"/>
  <c r="D194"/>
  <c r="C194"/>
  <c r="D193"/>
  <c r="C193"/>
  <c r="D192"/>
  <c r="G192" s="1"/>
  <c r="C192"/>
  <c r="H192" s="1"/>
  <c r="D191"/>
  <c r="C191"/>
  <c r="C190"/>
  <c r="D189"/>
  <c r="G189" s="1"/>
  <c r="C189"/>
  <c r="H189" s="1"/>
  <c r="D188"/>
  <c r="C188"/>
  <c r="H187"/>
  <c r="G187"/>
  <c r="D187"/>
  <c r="C187"/>
  <c r="G186"/>
  <c r="D186"/>
  <c r="C186"/>
  <c r="D185"/>
  <c r="C185"/>
  <c r="D184"/>
  <c r="C184"/>
  <c r="G184" s="1"/>
  <c r="G183"/>
  <c r="D183"/>
  <c r="C183"/>
  <c r="D182"/>
  <c r="C182"/>
  <c r="D181"/>
  <c r="C181"/>
  <c r="G180"/>
  <c r="D180"/>
  <c r="C180"/>
  <c r="H180" s="1"/>
  <c r="D179"/>
  <c r="C179"/>
  <c r="H178"/>
  <c r="G178"/>
  <c r="D178"/>
  <c r="C178"/>
  <c r="D177"/>
  <c r="G177" s="1"/>
  <c r="C177"/>
  <c r="H177" s="1"/>
  <c r="D176"/>
  <c r="C176"/>
  <c r="H175"/>
  <c r="G175"/>
  <c r="D175"/>
  <c r="C175"/>
  <c r="G174"/>
  <c r="D174"/>
  <c r="C174"/>
  <c r="D173"/>
  <c r="C173"/>
  <c r="D172"/>
  <c r="C172"/>
  <c r="H172" s="1"/>
  <c r="G171"/>
  <c r="D171"/>
  <c r="C171"/>
  <c r="D170"/>
  <c r="C170"/>
  <c r="D169"/>
  <c r="C169"/>
  <c r="G169" s="1"/>
  <c r="D168"/>
  <c r="G168" s="1"/>
  <c r="C168"/>
  <c r="D167"/>
  <c r="C167"/>
  <c r="C166"/>
  <c r="D165"/>
  <c r="G165" s="1"/>
  <c r="C165"/>
  <c r="D164"/>
  <c r="C164"/>
  <c r="D163"/>
  <c r="G163" s="1"/>
  <c r="C163"/>
  <c r="G162"/>
  <c r="D162"/>
  <c r="C162"/>
  <c r="H162" s="1"/>
  <c r="C161"/>
  <c r="C160"/>
  <c r="G159"/>
  <c r="D159"/>
  <c r="C159"/>
  <c r="H159" s="1"/>
  <c r="D158"/>
  <c r="C158"/>
  <c r="D157"/>
  <c r="C157"/>
  <c r="D156"/>
  <c r="G156" s="1"/>
  <c r="C156"/>
  <c r="D155"/>
  <c r="C155"/>
  <c r="G154"/>
  <c r="D154"/>
  <c r="H154" s="1"/>
  <c r="C154"/>
  <c r="G153"/>
  <c r="D153"/>
  <c r="C153"/>
  <c r="D152"/>
  <c r="C152"/>
  <c r="H151"/>
  <c r="D151"/>
  <c r="G151" s="1"/>
  <c r="C151"/>
  <c r="G147"/>
  <c r="D147"/>
  <c r="C147"/>
  <c r="H147" s="1"/>
  <c r="D146"/>
  <c r="C146"/>
  <c r="H145"/>
  <c r="G145"/>
  <c r="D145"/>
  <c r="C145"/>
  <c r="G144"/>
  <c r="D144"/>
  <c r="C144"/>
  <c r="H144" s="1"/>
  <c r="D143"/>
  <c r="C143"/>
  <c r="H142"/>
  <c r="G142"/>
  <c r="D142"/>
  <c r="C142"/>
  <c r="G141"/>
  <c r="D141"/>
  <c r="C141"/>
  <c r="H141" s="1"/>
  <c r="D140"/>
  <c r="C140"/>
  <c r="D139"/>
  <c r="C139"/>
  <c r="D138"/>
  <c r="G138" s="1"/>
  <c r="C138"/>
  <c r="D137"/>
  <c r="C137"/>
  <c r="D136"/>
  <c r="C136"/>
  <c r="G135"/>
  <c r="D135"/>
  <c r="C135"/>
  <c r="H135" s="1"/>
  <c r="D134"/>
  <c r="C134"/>
  <c r="G133"/>
  <c r="D133"/>
  <c r="H133" s="1"/>
  <c r="C133"/>
  <c r="G132"/>
  <c r="D132"/>
  <c r="C132"/>
  <c r="D131"/>
  <c r="C131"/>
  <c r="D130"/>
  <c r="G130" s="1"/>
  <c r="C130"/>
  <c r="G129"/>
  <c r="D129"/>
  <c r="C129"/>
  <c r="D128"/>
  <c r="C128"/>
  <c r="D127"/>
  <c r="C127"/>
  <c r="H127" s="1"/>
  <c r="D126"/>
  <c r="G126" s="1"/>
  <c r="C126"/>
  <c r="C125"/>
  <c r="D124"/>
  <c r="C124"/>
  <c r="G123"/>
  <c r="D123"/>
  <c r="C123"/>
  <c r="D122"/>
  <c r="C122"/>
  <c r="C121"/>
  <c r="G120"/>
  <c r="D120"/>
  <c r="C120"/>
  <c r="H120" s="1"/>
  <c r="D119"/>
  <c r="C119"/>
  <c r="H118"/>
  <c r="G118"/>
  <c r="D118"/>
  <c r="C118"/>
  <c r="G117"/>
  <c r="D117"/>
  <c r="C117"/>
  <c r="H117" s="1"/>
  <c r="C116"/>
  <c r="H115"/>
  <c r="G115"/>
  <c r="D115"/>
  <c r="C115"/>
  <c r="G114"/>
  <c r="D114"/>
  <c r="C114"/>
  <c r="H114" s="1"/>
  <c r="D113"/>
  <c r="C113"/>
  <c r="D112"/>
  <c r="C112"/>
  <c r="H112" s="1"/>
  <c r="D111"/>
  <c r="G111" s="1"/>
  <c r="C111"/>
  <c r="D110"/>
  <c r="C110"/>
  <c r="H109"/>
  <c r="D109"/>
  <c r="G109" s="1"/>
  <c r="C109"/>
  <c r="D107"/>
  <c r="C107"/>
  <c r="G106"/>
  <c r="D106"/>
  <c r="H106" s="1"/>
  <c r="C106"/>
  <c r="G105"/>
  <c r="D105"/>
  <c r="C105"/>
  <c r="D104"/>
  <c r="C104"/>
  <c r="D103"/>
  <c r="C103"/>
  <c r="D101"/>
  <c r="C101"/>
  <c r="H100"/>
  <c r="G100"/>
  <c r="D100"/>
  <c r="C100"/>
  <c r="G99"/>
  <c r="D99"/>
  <c r="C99"/>
  <c r="H99" s="1"/>
  <c r="D98"/>
  <c r="C98"/>
  <c r="H97"/>
  <c r="G97"/>
  <c r="D97"/>
  <c r="C97"/>
  <c r="G96"/>
  <c r="D96"/>
  <c r="C96"/>
  <c r="H96" s="1"/>
  <c r="D95"/>
  <c r="C95"/>
  <c r="C94"/>
  <c r="G93"/>
  <c r="D93"/>
  <c r="C93"/>
  <c r="H93" s="1"/>
  <c r="D92"/>
  <c r="C92"/>
  <c r="H91"/>
  <c r="G91"/>
  <c r="D91"/>
  <c r="C91"/>
  <c r="D90"/>
  <c r="G90" s="1"/>
  <c r="C90"/>
  <c r="D89"/>
  <c r="C89"/>
  <c r="H88"/>
  <c r="G88"/>
  <c r="D88"/>
  <c r="C88"/>
  <c r="D86"/>
  <c r="C86"/>
  <c r="D85"/>
  <c r="C85"/>
  <c r="G84"/>
  <c r="D84"/>
  <c r="C84"/>
  <c r="H84" s="1"/>
  <c r="D83"/>
  <c r="C83"/>
  <c r="H82"/>
  <c r="G82"/>
  <c r="D82"/>
  <c r="C82"/>
  <c r="D81"/>
  <c r="G81" s="1"/>
  <c r="C81"/>
  <c r="D80"/>
  <c r="C80"/>
  <c r="C79"/>
  <c r="D77"/>
  <c r="C77"/>
  <c r="D76"/>
  <c r="C76"/>
  <c r="H76" s="1"/>
  <c r="D75"/>
  <c r="G75" s="1"/>
  <c r="C75"/>
  <c r="D74"/>
  <c r="C74"/>
  <c r="D73"/>
  <c r="G73" s="1"/>
  <c r="C73"/>
  <c r="G72"/>
  <c r="D72"/>
  <c r="C72"/>
  <c r="D71"/>
  <c r="C71"/>
  <c r="C70"/>
  <c r="G69"/>
  <c r="D69"/>
  <c r="C69"/>
  <c r="D68"/>
  <c r="C68"/>
  <c r="C67"/>
  <c r="G66"/>
  <c r="D66"/>
  <c r="C66"/>
  <c r="H66" s="1"/>
  <c r="D65"/>
  <c r="C65"/>
  <c r="D64"/>
  <c r="C64"/>
  <c r="D63"/>
  <c r="G63" s="1"/>
  <c r="C63"/>
  <c r="D62"/>
  <c r="C62"/>
  <c r="D61"/>
  <c r="G61" s="1"/>
  <c r="C61"/>
  <c r="G60"/>
  <c r="D60"/>
  <c r="C60"/>
  <c r="D59"/>
  <c r="C59"/>
  <c r="G58"/>
  <c r="D58"/>
  <c r="H58" s="1"/>
  <c r="C58"/>
  <c r="D57"/>
  <c r="G57" s="1"/>
  <c r="C57"/>
  <c r="D56"/>
  <c r="C56"/>
  <c r="H55"/>
  <c r="D55"/>
  <c r="G55" s="1"/>
  <c r="C55"/>
  <c r="D53"/>
  <c r="C53"/>
  <c r="H52"/>
  <c r="G52"/>
  <c r="D52"/>
  <c r="C52"/>
  <c r="G51"/>
  <c r="D51"/>
  <c r="C51"/>
  <c r="D50"/>
  <c r="C50"/>
  <c r="D49"/>
  <c r="G49" s="1"/>
  <c r="C49"/>
  <c r="G48"/>
  <c r="D48"/>
  <c r="C48"/>
  <c r="D47"/>
  <c r="C47"/>
  <c r="C46"/>
  <c r="D44"/>
  <c r="C44"/>
  <c r="H43"/>
  <c r="G43"/>
  <c r="D43"/>
  <c r="C43"/>
  <c r="G42"/>
  <c r="D42"/>
  <c r="C42"/>
  <c r="H42" s="1"/>
  <c r="D41"/>
  <c r="C41"/>
  <c r="D40"/>
  <c r="G40" s="1"/>
  <c r="C40"/>
  <c r="D38"/>
  <c r="C38"/>
  <c r="D37"/>
  <c r="C37"/>
  <c r="G36"/>
  <c r="D36"/>
  <c r="C36"/>
  <c r="C35"/>
  <c r="G34"/>
  <c r="D34"/>
  <c r="H34" s="1"/>
  <c r="C34"/>
  <c r="G33"/>
  <c r="D33"/>
  <c r="C33"/>
  <c r="D32"/>
  <c r="C32"/>
  <c r="D31"/>
  <c r="G31" s="1"/>
  <c r="C31"/>
  <c r="G30"/>
  <c r="D30"/>
  <c r="C30"/>
  <c r="D29"/>
  <c r="C29"/>
  <c r="D28"/>
  <c r="H28" s="1"/>
  <c r="C28"/>
  <c r="D27"/>
  <c r="G27" s="1"/>
  <c r="C27"/>
  <c r="H27" s="1"/>
  <c r="D26"/>
  <c r="C26"/>
  <c r="C25"/>
  <c r="G24"/>
  <c r="D24"/>
  <c r="C24"/>
  <c r="D23"/>
  <c r="C23"/>
  <c r="D22"/>
  <c r="G22" s="1"/>
  <c r="C22"/>
  <c r="G21"/>
  <c r="D21"/>
  <c r="C21"/>
  <c r="D20"/>
  <c r="C20"/>
  <c r="C19"/>
  <c r="G18"/>
  <c r="D18"/>
  <c r="C18"/>
  <c r="H18" s="1"/>
  <c r="D17"/>
  <c r="C17"/>
  <c r="H16"/>
  <c r="D16"/>
  <c r="C16"/>
  <c r="G15"/>
  <c r="D15"/>
  <c r="C15"/>
  <c r="H15" s="1"/>
  <c r="D14"/>
  <c r="C14"/>
  <c r="D13"/>
  <c r="C13"/>
  <c r="G13" s="1"/>
  <c r="G12"/>
  <c r="D12"/>
  <c r="C12"/>
  <c r="D11"/>
  <c r="C11"/>
  <c r="H10"/>
  <c r="G10"/>
  <c r="D10"/>
  <c r="C10"/>
  <c r="G9"/>
  <c r="D9"/>
  <c r="C9"/>
  <c r="H9" s="1"/>
  <c r="D8"/>
  <c r="C8"/>
  <c r="H7"/>
  <c r="G7"/>
  <c r="D7"/>
  <c r="C7"/>
  <c r="D6"/>
  <c r="G6" s="1"/>
  <c r="C6"/>
  <c r="H6" s="1"/>
  <c r="D5"/>
  <c r="C5"/>
  <c r="D4"/>
  <c r="H4" s="1"/>
  <c r="C4"/>
  <c r="E319" i="9" l="1"/>
  <c r="B319" s="1"/>
  <c r="E321"/>
  <c r="B321" s="1"/>
  <c r="E36"/>
  <c r="B36" s="1"/>
  <c r="E326"/>
  <c r="B326" s="1"/>
  <c r="E311"/>
  <c r="B311" s="1"/>
  <c r="E328"/>
  <c r="B328" s="1"/>
  <c r="E37"/>
  <c r="B37" s="1"/>
  <c r="E323"/>
  <c r="B323" s="1"/>
  <c r="G1002" i="1"/>
  <c r="H1001"/>
  <c r="G999"/>
  <c r="G992"/>
  <c r="G990"/>
  <c r="G989"/>
  <c r="G988"/>
  <c r="G984"/>
  <c r="E162" i="9"/>
  <c r="B162" s="1"/>
  <c r="G980" i="1"/>
  <c r="H974"/>
  <c r="G973"/>
  <c r="G972"/>
  <c r="G971"/>
  <c r="E155" i="9"/>
  <c r="B155" s="1"/>
  <c r="H967" i="1"/>
  <c r="G964"/>
  <c r="F280" i="9"/>
  <c r="B280" s="1"/>
  <c r="E151"/>
  <c r="B151" s="1"/>
  <c r="G960" i="1"/>
  <c r="G956"/>
  <c r="G954"/>
  <c r="H950"/>
  <c r="G948"/>
  <c r="G947"/>
  <c r="E141" i="9"/>
  <c r="B141" s="1"/>
  <c r="G946" i="1"/>
  <c r="G944"/>
  <c r="H940"/>
  <c r="G939"/>
  <c r="G936"/>
  <c r="F270" i="9"/>
  <c r="B270" s="1"/>
  <c r="G931" i="1"/>
  <c r="E129" i="9"/>
  <c r="B129" s="1"/>
  <c r="G930" i="1"/>
  <c r="G929"/>
  <c r="E128" i="9"/>
  <c r="B128" s="1"/>
  <c r="G927" i="1"/>
  <c r="H926"/>
  <c r="G924"/>
  <c r="G922"/>
  <c r="G921"/>
  <c r="G913"/>
  <c r="G909"/>
  <c r="G906"/>
  <c r="G904"/>
  <c r="G903"/>
  <c r="G902"/>
  <c r="G900"/>
  <c r="H899"/>
  <c r="H893"/>
  <c r="G891"/>
  <c r="G890"/>
  <c r="G889"/>
  <c r="G888"/>
  <c r="G881"/>
  <c r="G877"/>
  <c r="E98" i="9"/>
  <c r="B98" s="1"/>
  <c r="G875" i="1"/>
  <c r="F252" i="9"/>
  <c r="B252" s="1"/>
  <c r="G870" i="1"/>
  <c r="G868"/>
  <c r="H865"/>
  <c r="G864"/>
  <c r="E87" i="9"/>
  <c r="B87" s="1"/>
  <c r="H857" i="1"/>
  <c r="G854"/>
  <c r="G843"/>
  <c r="G834"/>
  <c r="H831"/>
  <c r="G830"/>
  <c r="G828"/>
  <c r="H821"/>
  <c r="G818"/>
  <c r="G817"/>
  <c r="G809"/>
  <c r="H808"/>
  <c r="G807"/>
  <c r="G805"/>
  <c r="G798"/>
  <c r="G796"/>
  <c r="H795"/>
  <c r="G794"/>
  <c r="G792"/>
  <c r="H788"/>
  <c r="H785"/>
  <c r="G782"/>
  <c r="G781"/>
  <c r="E70" i="9"/>
  <c r="B70" s="1"/>
  <c r="H772" i="1"/>
  <c r="G771"/>
  <c r="G769"/>
  <c r="G768"/>
  <c r="H766"/>
  <c r="G760"/>
  <c r="H759"/>
  <c r="G758"/>
  <c r="G756"/>
  <c r="E64" i="9"/>
  <c r="B64" s="1"/>
  <c r="H749" i="1"/>
  <c r="G746"/>
  <c r="G745"/>
  <c r="H743"/>
  <c r="G737"/>
  <c r="F244" i="9"/>
  <c r="B244" s="1"/>
  <c r="H736" i="1"/>
  <c r="G735"/>
  <c r="H734"/>
  <c r="G733"/>
  <c r="F240" i="9"/>
  <c r="B240" s="1"/>
  <c r="G732" i="1"/>
  <c r="G726"/>
  <c r="G724"/>
  <c r="H723"/>
  <c r="G722"/>
  <c r="G720"/>
  <c r="E47" i="9"/>
  <c r="B47" s="1"/>
  <c r="H713" i="1"/>
  <c r="G710"/>
  <c r="G709"/>
  <c r="F234" i="9"/>
  <c r="B234" s="1"/>
  <c r="G701" i="1"/>
  <c r="G699"/>
  <c r="G697"/>
  <c r="G696"/>
  <c r="G690"/>
  <c r="G688"/>
  <c r="G684"/>
  <c r="G682"/>
  <c r="H677"/>
  <c r="G665"/>
  <c r="E30" i="9"/>
  <c r="B30" s="1"/>
  <c r="H664" i="1"/>
  <c r="G660"/>
  <c r="F229" i="9"/>
  <c r="B229" s="1"/>
  <c r="G1009" i="1"/>
  <c r="G1008"/>
  <c r="G1005"/>
  <c r="G1003"/>
  <c r="G773"/>
  <c r="H651"/>
  <c r="G652"/>
  <c r="B296" i="9"/>
  <c r="G650" i="1"/>
  <c r="E25" i="9"/>
  <c r="B25" s="1"/>
  <c r="G648" i="1"/>
  <c r="G649"/>
  <c r="H649"/>
  <c r="F656" i="4"/>
  <c r="G292" i="1"/>
  <c r="E88" i="9"/>
  <c r="B88" s="1"/>
  <c r="G289" i="1"/>
  <c r="H288"/>
  <c r="G286"/>
  <c r="H285"/>
  <c r="G283"/>
  <c r="H282"/>
  <c r="H279"/>
  <c r="H280"/>
  <c r="G277"/>
  <c r="H276"/>
  <c r="G274"/>
  <c r="H273"/>
  <c r="E83" i="9"/>
  <c r="B83" s="1"/>
  <c r="H268" i="1"/>
  <c r="E82" i="9"/>
  <c r="B82" s="1"/>
  <c r="D265" i="1"/>
  <c r="E79" i="9"/>
  <c r="B79" s="1"/>
  <c r="H261" i="1"/>
  <c r="G259"/>
  <c r="H259"/>
  <c r="G253"/>
  <c r="H252"/>
  <c r="H249"/>
  <c r="H247"/>
  <c r="H246"/>
  <c r="H243"/>
  <c r="H241"/>
  <c r="H240"/>
  <c r="E74" i="9"/>
  <c r="B74" s="1"/>
  <c r="G238" i="1"/>
  <c r="H238"/>
  <c r="H237"/>
  <c r="E71" i="9"/>
  <c r="B71" s="1"/>
  <c r="H235" i="1"/>
  <c r="E69" i="9"/>
  <c r="B69" s="1"/>
  <c r="H231" i="1"/>
  <c r="H229"/>
  <c r="H228"/>
  <c r="G223"/>
  <c r="F225" i="4"/>
  <c r="H222" i="1"/>
  <c r="E221" i="4"/>
  <c r="D217" i="1" s="1"/>
  <c r="G220"/>
  <c r="F246" i="9"/>
  <c r="B246" s="1"/>
  <c r="H216" i="1"/>
  <c r="G214"/>
  <c r="H213"/>
  <c r="F245" i="9"/>
  <c r="B245" s="1"/>
  <c r="H205" i="1"/>
  <c r="E62" i="9"/>
  <c r="B62" s="1"/>
  <c r="H204" i="1"/>
  <c r="E61" i="9"/>
  <c r="B61" s="1"/>
  <c r="G196" i="1"/>
  <c r="H195"/>
  <c r="E57" i="9"/>
  <c r="B57" s="1"/>
  <c r="D190" i="1"/>
  <c r="B243" i="9"/>
  <c r="E56"/>
  <c r="B56" s="1"/>
  <c r="G193" i="1"/>
  <c r="B242" i="9"/>
  <c r="H186" i="1"/>
  <c r="H183"/>
  <c r="G181"/>
  <c r="E52" i="9"/>
  <c r="B52" s="1"/>
  <c r="H174" i="1"/>
  <c r="H171"/>
  <c r="D166"/>
  <c r="H166" s="1"/>
  <c r="H168"/>
  <c r="H165"/>
  <c r="H163"/>
  <c r="E164" i="4"/>
  <c r="D160" i="1" s="1"/>
  <c r="G160" s="1"/>
  <c r="G157"/>
  <c r="H156"/>
  <c r="F160" i="4"/>
  <c r="B237" i="9"/>
  <c r="H153" i="1"/>
  <c r="D150"/>
  <c r="G629"/>
  <c r="H628"/>
  <c r="E169" i="9"/>
  <c r="B169" s="1"/>
  <c r="G618" i="1"/>
  <c r="E166" i="9"/>
  <c r="B166" s="1"/>
  <c r="G614" i="1"/>
  <c r="B291" i="9"/>
  <c r="F290"/>
  <c r="B290" s="1"/>
  <c r="E164"/>
  <c r="B164" s="1"/>
  <c r="G612" i="1"/>
  <c r="E163" i="9"/>
  <c r="B163" s="1"/>
  <c r="F289"/>
  <c r="B289" s="1"/>
  <c r="H611" i="1"/>
  <c r="F288" i="9"/>
  <c r="B288" s="1"/>
  <c r="E597" i="4"/>
  <c r="D591" i="1" s="1"/>
  <c r="E159" i="9"/>
  <c r="B159" s="1"/>
  <c r="F286"/>
  <c r="B286" s="1"/>
  <c r="H605" i="1"/>
  <c r="G602"/>
  <c r="G601"/>
  <c r="E154" i="9"/>
  <c r="B154" s="1"/>
  <c r="F282"/>
  <c r="D597" i="1"/>
  <c r="H597" s="1"/>
  <c r="F281" i="9"/>
  <c r="B281" s="1"/>
  <c r="H595" i="1"/>
  <c r="B279" i="9"/>
  <c r="H592" i="1"/>
  <c r="G593"/>
  <c r="G589"/>
  <c r="G582"/>
  <c r="H579"/>
  <c r="G577"/>
  <c r="G574"/>
  <c r="H573"/>
  <c r="H570"/>
  <c r="G568"/>
  <c r="D566"/>
  <c r="H566" s="1"/>
  <c r="H564"/>
  <c r="G562"/>
  <c r="E146" i="9"/>
  <c r="B146" s="1"/>
  <c r="H561" i="1"/>
  <c r="G559"/>
  <c r="E143" i="9"/>
  <c r="B143" s="1"/>
  <c r="E142"/>
  <c r="B142" s="1"/>
  <c r="G556" i="1"/>
  <c r="H555"/>
  <c r="H552"/>
  <c r="G550"/>
  <c r="G547"/>
  <c r="G544"/>
  <c r="F276" i="9"/>
  <c r="B276" s="1"/>
  <c r="H546" i="1"/>
  <c r="E136" i="9"/>
  <c r="B136" s="1"/>
  <c r="H543" i="1"/>
  <c r="F273" i="9"/>
  <c r="B273" s="1"/>
  <c r="E134"/>
  <c r="B134" s="1"/>
  <c r="G541" i="1"/>
  <c r="H540"/>
  <c r="E133" i="9"/>
  <c r="B133" s="1"/>
  <c r="B272"/>
  <c r="G538" i="1"/>
  <c r="B271" i="9"/>
  <c r="G535" i="1"/>
  <c r="G532"/>
  <c r="H531"/>
  <c r="H528"/>
  <c r="G526"/>
  <c r="E522" i="4"/>
  <c r="D516" i="1" s="1"/>
  <c r="H525"/>
  <c r="G523"/>
  <c r="H522"/>
  <c r="G520"/>
  <c r="H519"/>
  <c r="D517"/>
  <c r="H517" s="1"/>
  <c r="G514"/>
  <c r="H513"/>
  <c r="H510"/>
  <c r="G508"/>
  <c r="E124" i="9"/>
  <c r="B124" s="1"/>
  <c r="H507" i="1"/>
  <c r="F269" i="9"/>
  <c r="B269" s="1"/>
  <c r="F268"/>
  <c r="B268" s="1"/>
  <c r="G505" i="1"/>
  <c r="H504"/>
  <c r="G502"/>
  <c r="B266" i="9"/>
  <c r="F265"/>
  <c r="B265" s="1"/>
  <c r="H501" i="1"/>
  <c r="E119" i="9"/>
  <c r="B119" s="1"/>
  <c r="E118"/>
  <c r="B118" s="1"/>
  <c r="G499" i="1"/>
  <c r="H498"/>
  <c r="H495"/>
  <c r="F262" i="9"/>
  <c r="B262" s="1"/>
  <c r="B261"/>
  <c r="F261"/>
  <c r="B260"/>
  <c r="H492" i="1"/>
  <c r="G490"/>
  <c r="E110" i="9"/>
  <c r="B110" s="1"/>
  <c r="F259"/>
  <c r="B259" s="1"/>
  <c r="F258"/>
  <c r="B258" s="1"/>
  <c r="H489" i="1"/>
  <c r="F257" i="9"/>
  <c r="B257" s="1"/>
  <c r="G487" i="1"/>
  <c r="E107" i="9"/>
  <c r="B107" s="1"/>
  <c r="G484" i="1"/>
  <c r="G481"/>
  <c r="H480"/>
  <c r="E479" i="4"/>
  <c r="D473" i="1" s="1"/>
  <c r="H473" s="1"/>
  <c r="G478"/>
  <c r="H477"/>
  <c r="H474"/>
  <c r="G475"/>
  <c r="G472"/>
  <c r="H471"/>
  <c r="B255" i="9"/>
  <c r="E106"/>
  <c r="B106" s="1"/>
  <c r="G466" i="1"/>
  <c r="E466" i="4"/>
  <c r="D460" i="1" s="1"/>
  <c r="H465"/>
  <c r="G463"/>
  <c r="H462"/>
  <c r="H459"/>
  <c r="E105" i="9"/>
  <c r="B105" s="1"/>
  <c r="H456" i="1"/>
  <c r="G454"/>
  <c r="E100" i="9"/>
  <c r="B100" s="1"/>
  <c r="G451" i="1"/>
  <c r="H450"/>
  <c r="H447"/>
  <c r="G445"/>
  <c r="G439"/>
  <c r="H444"/>
  <c r="G442"/>
  <c r="F254" i="9"/>
  <c r="B254" s="1"/>
  <c r="H441" i="1"/>
  <c r="F253" i="9"/>
  <c r="B253" s="1"/>
  <c r="E93"/>
  <c r="B93" s="1"/>
  <c r="H438" i="1"/>
  <c r="E92" i="9"/>
  <c r="B92" s="1"/>
  <c r="G436" i="1"/>
  <c r="H435"/>
  <c r="G433"/>
  <c r="B248" i="9"/>
  <c r="H432" i="1"/>
  <c r="G427"/>
  <c r="H300"/>
  <c r="H423"/>
  <c r="F428" i="4"/>
  <c r="H414" i="1"/>
  <c r="D421"/>
  <c r="H421" s="1"/>
  <c r="H408"/>
  <c r="G406"/>
  <c r="G403"/>
  <c r="G400"/>
  <c r="H399"/>
  <c r="H396"/>
  <c r="G394"/>
  <c r="G391"/>
  <c r="H390"/>
  <c r="G388"/>
  <c r="G385"/>
  <c r="H381"/>
  <c r="G379"/>
  <c r="H378"/>
  <c r="G376"/>
  <c r="H375"/>
  <c r="F379" i="4"/>
  <c r="H372" i="1"/>
  <c r="H369"/>
  <c r="H366"/>
  <c r="G364"/>
  <c r="E361" i="4"/>
  <c r="D356" i="1" s="1"/>
  <c r="G356" s="1"/>
  <c r="H360"/>
  <c r="H357"/>
  <c r="H354"/>
  <c r="G352"/>
  <c r="H351"/>
  <c r="G346"/>
  <c r="H345"/>
  <c r="G343"/>
  <c r="H342"/>
  <c r="H336"/>
  <c r="G337"/>
  <c r="G334"/>
  <c r="H333"/>
  <c r="H330"/>
  <c r="G328"/>
  <c r="H327"/>
  <c r="H324"/>
  <c r="H321"/>
  <c r="G319"/>
  <c r="H318"/>
  <c r="H315"/>
  <c r="H312"/>
  <c r="H309"/>
  <c r="G310"/>
  <c r="G307"/>
  <c r="H306"/>
  <c r="D305"/>
  <c r="H305" s="1"/>
  <c r="G139"/>
  <c r="G136"/>
  <c r="H138"/>
  <c r="H132"/>
  <c r="H130"/>
  <c r="H129"/>
  <c r="H126"/>
  <c r="D125"/>
  <c r="H125" s="1"/>
  <c r="G124"/>
  <c r="H123"/>
  <c r="H121"/>
  <c r="E46" i="9"/>
  <c r="B46" s="1"/>
  <c r="F236"/>
  <c r="B236" s="1"/>
  <c r="H111" i="1"/>
  <c r="H103"/>
  <c r="H105"/>
  <c r="H94"/>
  <c r="H90"/>
  <c r="B231" i="9"/>
  <c r="G85" i="1"/>
  <c r="H81"/>
  <c r="H75"/>
  <c r="H73"/>
  <c r="H72"/>
  <c r="G70"/>
  <c r="H70"/>
  <c r="E38" i="9"/>
  <c r="B38" s="1"/>
  <c r="G67" i="1"/>
  <c r="H67"/>
  <c r="H69"/>
  <c r="E35" i="9"/>
  <c r="B35" s="1"/>
  <c r="H64" i="1"/>
  <c r="E34" i="9"/>
  <c r="B34" s="1"/>
  <c r="H63" i="1"/>
  <c r="H60"/>
  <c r="H61"/>
  <c r="E33" i="9"/>
  <c r="B33" s="1"/>
  <c r="H57" i="1"/>
  <c r="H51"/>
  <c r="H49"/>
  <c r="H48"/>
  <c r="G46"/>
  <c r="H40"/>
  <c r="G37"/>
  <c r="H36"/>
  <c r="H33"/>
  <c r="H31"/>
  <c r="H30"/>
  <c r="G28"/>
  <c r="F29" i="4"/>
  <c r="G25" i="1"/>
  <c r="H24"/>
  <c r="E28" i="9"/>
  <c r="B28"/>
  <c r="H22" i="1"/>
  <c r="H21"/>
  <c r="G19"/>
  <c r="H19"/>
  <c r="F23" i="4"/>
  <c r="G16" i="1"/>
  <c r="H12"/>
  <c r="E7" i="4"/>
  <c r="D3" i="1" s="1"/>
  <c r="G4"/>
  <c r="H1616"/>
  <c r="H1613"/>
  <c r="G1613"/>
  <c r="H1612"/>
  <c r="G1603"/>
  <c r="G1602"/>
  <c r="H1595"/>
  <c r="G1586"/>
  <c r="H1583"/>
  <c r="C78"/>
  <c r="G161"/>
  <c r="H161"/>
  <c r="G185"/>
  <c r="H185"/>
  <c r="G251"/>
  <c r="H251"/>
  <c r="G362"/>
  <c r="H362"/>
  <c r="G440"/>
  <c r="H440"/>
  <c r="G1059"/>
  <c r="H1059"/>
  <c r="G1177"/>
  <c r="H1177"/>
  <c r="G1215"/>
  <c r="H1215"/>
  <c r="G1329"/>
  <c r="H1329"/>
  <c r="F355" i="4"/>
  <c r="D354"/>
  <c r="G284" i="1"/>
  <c r="H284"/>
  <c r="G392"/>
  <c r="H392"/>
  <c r="G452"/>
  <c r="H452"/>
  <c r="G572"/>
  <c r="H572"/>
  <c r="G596"/>
  <c r="H596"/>
  <c r="G1062"/>
  <c r="H1062"/>
  <c r="G1495"/>
  <c r="H1495"/>
  <c r="G74"/>
  <c r="H74"/>
  <c r="G110"/>
  <c r="H110"/>
  <c r="G407"/>
  <c r="H407"/>
  <c r="G353"/>
  <c r="H353"/>
  <c r="G395"/>
  <c r="H395"/>
  <c r="G594"/>
  <c r="H594"/>
  <c r="H751"/>
  <c r="G751"/>
  <c r="H895"/>
  <c r="G895"/>
  <c r="H908"/>
  <c r="G908"/>
  <c r="G951"/>
  <c r="H951"/>
  <c r="G969"/>
  <c r="H969"/>
  <c r="G996"/>
  <c r="H996"/>
  <c r="G1028"/>
  <c r="H1028"/>
  <c r="G1097"/>
  <c r="H1097"/>
  <c r="G1192"/>
  <c r="H1192"/>
  <c r="H1226"/>
  <c r="G1226"/>
  <c r="G1289"/>
  <c r="H1289"/>
  <c r="H1308"/>
  <c r="G1308"/>
  <c r="G1394"/>
  <c r="H1394"/>
  <c r="G1492"/>
  <c r="H1492"/>
  <c r="G1617"/>
  <c r="H1617"/>
  <c r="F536" i="4"/>
  <c r="H13" i="1"/>
  <c r="H25"/>
  <c r="H37"/>
  <c r="G64"/>
  <c r="G76"/>
  <c r="H85"/>
  <c r="G94"/>
  <c r="G103"/>
  <c r="G112"/>
  <c r="H124"/>
  <c r="H136"/>
  <c r="H157"/>
  <c r="H169"/>
  <c r="H181"/>
  <c r="H193"/>
  <c r="H202"/>
  <c r="H214"/>
  <c r="G235"/>
  <c r="G247"/>
  <c r="G268"/>
  <c r="H334"/>
  <c r="H343"/>
  <c r="H409"/>
  <c r="H463"/>
  <c r="H472"/>
  <c r="H481"/>
  <c r="H523"/>
  <c r="G646"/>
  <c r="G659"/>
  <c r="H724"/>
  <c r="H737"/>
  <c r="G790"/>
  <c r="G803"/>
  <c r="H868"/>
  <c r="H881"/>
  <c r="G1045"/>
  <c r="H1169"/>
  <c r="D1538"/>
  <c r="G1558"/>
  <c r="I1558" s="1"/>
  <c r="G1647"/>
  <c r="G128"/>
  <c r="H128"/>
  <c r="G380"/>
  <c r="H380"/>
  <c r="G449"/>
  <c r="H449"/>
  <c r="G776"/>
  <c r="H776"/>
  <c r="G894"/>
  <c r="H894"/>
  <c r="G1023"/>
  <c r="H1023"/>
  <c r="G1086"/>
  <c r="H1086"/>
  <c r="G1255"/>
  <c r="H1255"/>
  <c r="C108"/>
  <c r="F112" i="4"/>
  <c r="D106"/>
  <c r="G299" i="1"/>
  <c r="H299"/>
  <c r="G365"/>
  <c r="H365"/>
  <c r="G443"/>
  <c r="H443"/>
  <c r="G563"/>
  <c r="H563"/>
  <c r="H679"/>
  <c r="G679"/>
  <c r="G1035"/>
  <c r="H1035"/>
  <c r="H1076"/>
  <c r="G1076"/>
  <c r="G1113"/>
  <c r="H1113"/>
  <c r="G1154"/>
  <c r="H1154"/>
  <c r="G1240"/>
  <c r="H1240"/>
  <c r="G266"/>
  <c r="H266"/>
  <c r="G470"/>
  <c r="H470"/>
  <c r="G1560"/>
  <c r="H1560"/>
  <c r="G56"/>
  <c r="H56"/>
  <c r="G68"/>
  <c r="H68"/>
  <c r="G98"/>
  <c r="H98"/>
  <c r="G107"/>
  <c r="H107"/>
  <c r="G116"/>
  <c r="H116"/>
  <c r="G227"/>
  <c r="H227"/>
  <c r="G239"/>
  <c r="H239"/>
  <c r="G260"/>
  <c r="H260"/>
  <c r="G311"/>
  <c r="H311"/>
  <c r="G491"/>
  <c r="H491"/>
  <c r="G500"/>
  <c r="H500"/>
  <c r="G509"/>
  <c r="H509"/>
  <c r="G533"/>
  <c r="H533"/>
  <c r="G542"/>
  <c r="H542"/>
  <c r="G551"/>
  <c r="H551"/>
  <c r="H584"/>
  <c r="G584"/>
  <c r="H607"/>
  <c r="G607"/>
  <c r="G676"/>
  <c r="H676"/>
  <c r="H764"/>
  <c r="G764"/>
  <c r="G777"/>
  <c r="H777"/>
  <c r="G820"/>
  <c r="H820"/>
  <c r="G907"/>
  <c r="H907"/>
  <c r="G959"/>
  <c r="H959"/>
  <c r="G968"/>
  <c r="H968"/>
  <c r="G995"/>
  <c r="H995"/>
  <c r="H1000"/>
  <c r="G1000"/>
  <c r="G1123"/>
  <c r="H1123"/>
  <c r="G1187"/>
  <c r="H1187"/>
  <c r="G1207"/>
  <c r="H1207"/>
  <c r="H1274"/>
  <c r="G1274"/>
  <c r="G1284"/>
  <c r="H1284"/>
  <c r="G1307"/>
  <c r="H1307"/>
  <c r="G1325"/>
  <c r="H1325"/>
  <c r="G1330"/>
  <c r="H1330"/>
  <c r="G1359"/>
  <c r="H1359"/>
  <c r="G1385"/>
  <c r="H1385"/>
  <c r="H1403"/>
  <c r="G1403"/>
  <c r="G1447"/>
  <c r="H1447"/>
  <c r="H1630"/>
  <c r="G1630"/>
  <c r="E106" i="4"/>
  <c r="D102" i="1" s="1"/>
  <c r="D108"/>
  <c r="C150"/>
  <c r="D153" i="4"/>
  <c r="F154"/>
  <c r="H352" i="1"/>
  <c r="H394"/>
  <c r="C565"/>
  <c r="H593"/>
  <c r="G911"/>
  <c r="G1311"/>
  <c r="G1569"/>
  <c r="G338"/>
  <c r="H338"/>
  <c r="G404"/>
  <c r="H404"/>
  <c r="G476"/>
  <c r="H476"/>
  <c r="G527"/>
  <c r="H527"/>
  <c r="G606"/>
  <c r="H606"/>
  <c r="H986"/>
  <c r="G986"/>
  <c r="H1196"/>
  <c r="G1196"/>
  <c r="G1259"/>
  <c r="H1259"/>
  <c r="H1530"/>
  <c r="G1530"/>
  <c r="G59"/>
  <c r="H59"/>
  <c r="G71"/>
  <c r="H71"/>
  <c r="G89"/>
  <c r="H89"/>
  <c r="G101"/>
  <c r="H101"/>
  <c r="G119"/>
  <c r="H119"/>
  <c r="G230"/>
  <c r="H230"/>
  <c r="G263"/>
  <c r="H263"/>
  <c r="G398"/>
  <c r="H398"/>
  <c r="G518"/>
  <c r="H518"/>
  <c r="G619"/>
  <c r="H619"/>
  <c r="H728"/>
  <c r="G728"/>
  <c r="G741"/>
  <c r="H741"/>
  <c r="G784"/>
  <c r="H784"/>
  <c r="H872"/>
  <c r="G872"/>
  <c r="G885"/>
  <c r="H885"/>
  <c r="H941"/>
  <c r="G941"/>
  <c r="G985"/>
  <c r="H985"/>
  <c r="H1114"/>
  <c r="G1114"/>
  <c r="H1138"/>
  <c r="G1138"/>
  <c r="H1380"/>
  <c r="G1380"/>
  <c r="G1410"/>
  <c r="H1410"/>
  <c r="G1518"/>
  <c r="H1518"/>
  <c r="G1529"/>
  <c r="H1529"/>
  <c r="G1544"/>
  <c r="I1544" s="1"/>
  <c r="H1544"/>
  <c r="J1544"/>
  <c r="J1577"/>
  <c r="G1577"/>
  <c r="I1577" s="1"/>
  <c r="H1577"/>
  <c r="G203" i="9"/>
  <c r="E203" s="1"/>
  <c r="B203" s="1"/>
  <c r="D426" i="1"/>
  <c r="G426" s="1"/>
  <c r="G225" i="9"/>
  <c r="E225" s="1"/>
  <c r="B225" s="1"/>
  <c r="E431" i="4"/>
  <c r="H139" i="1"/>
  <c r="H184"/>
  <c r="H196"/>
  <c r="G127"/>
  <c r="G172"/>
  <c r="G205"/>
  <c r="C242"/>
  <c r="H271"/>
  <c r="G280"/>
  <c r="H337"/>
  <c r="H346"/>
  <c r="H403"/>
  <c r="H466"/>
  <c r="H475"/>
  <c r="H484"/>
  <c r="H526"/>
  <c r="G610"/>
  <c r="G962"/>
  <c r="H1236"/>
  <c r="G1388"/>
  <c r="E230" i="4"/>
  <c r="D226" i="1" s="1"/>
  <c r="G5"/>
  <c r="H5"/>
  <c r="G833"/>
  <c r="H833"/>
  <c r="G218"/>
  <c r="H218"/>
  <c r="G272"/>
  <c r="H272"/>
  <c r="G347"/>
  <c r="H347"/>
  <c r="G467"/>
  <c r="H467"/>
  <c r="H620"/>
  <c r="G620"/>
  <c r="H715"/>
  <c r="G715"/>
  <c r="H859"/>
  <c r="G859"/>
  <c r="G1085"/>
  <c r="H1085"/>
  <c r="G1424"/>
  <c r="H1424"/>
  <c r="G8"/>
  <c r="H8"/>
  <c r="G20"/>
  <c r="H20"/>
  <c r="G32"/>
  <c r="H32"/>
  <c r="G41"/>
  <c r="H41"/>
  <c r="G50"/>
  <c r="H50"/>
  <c r="G80"/>
  <c r="H80"/>
  <c r="G131"/>
  <c r="H131"/>
  <c r="G143"/>
  <c r="H143"/>
  <c r="G152"/>
  <c r="H152"/>
  <c r="G164"/>
  <c r="H164"/>
  <c r="G176"/>
  <c r="H176"/>
  <c r="G188"/>
  <c r="H188"/>
  <c r="G209"/>
  <c r="H209"/>
  <c r="G254"/>
  <c r="H254"/>
  <c r="G314"/>
  <c r="H314"/>
  <c r="G494"/>
  <c r="H494"/>
  <c r="G503"/>
  <c r="H503"/>
  <c r="G512"/>
  <c r="H512"/>
  <c r="G536"/>
  <c r="H536"/>
  <c r="G545"/>
  <c r="H545"/>
  <c r="G554"/>
  <c r="H554"/>
  <c r="G653"/>
  <c r="H653"/>
  <c r="G666"/>
  <c r="H666"/>
  <c r="G714"/>
  <c r="H714"/>
  <c r="G727"/>
  <c r="H727"/>
  <c r="G740"/>
  <c r="H740"/>
  <c r="G797"/>
  <c r="H797"/>
  <c r="G810"/>
  <c r="H810"/>
  <c r="G858"/>
  <c r="H858"/>
  <c r="G871"/>
  <c r="H871"/>
  <c r="G884"/>
  <c r="H884"/>
  <c r="G949"/>
  <c r="H949"/>
  <c r="H976"/>
  <c r="G976"/>
  <c r="G1155"/>
  <c r="H1155"/>
  <c r="G1219"/>
  <c r="H1219"/>
  <c r="G1278"/>
  <c r="H1278"/>
  <c r="G1315"/>
  <c r="H1315"/>
  <c r="G1477"/>
  <c r="H1477"/>
  <c r="G1481"/>
  <c r="H1481"/>
  <c r="G1517"/>
  <c r="H1517"/>
  <c r="H1581"/>
  <c r="G1581"/>
  <c r="H1594"/>
  <c r="G1594"/>
  <c r="F398" i="4"/>
  <c r="C393" i="1"/>
  <c r="H397"/>
  <c r="H931"/>
  <c r="H1016"/>
  <c r="G1503"/>
  <c r="J1560"/>
  <c r="G1605"/>
  <c r="G1634"/>
  <c r="G29"/>
  <c r="H29"/>
  <c r="G458"/>
  <c r="H458"/>
  <c r="G569"/>
  <c r="H569"/>
  <c r="G750"/>
  <c r="H750"/>
  <c r="H1425"/>
  <c r="G1425"/>
  <c r="F91" i="4"/>
  <c r="C87" i="1"/>
  <c r="G383"/>
  <c r="H383"/>
  <c r="G434"/>
  <c r="H434"/>
  <c r="G1433"/>
  <c r="H1433"/>
  <c r="G461"/>
  <c r="H461"/>
  <c r="G975"/>
  <c r="H975"/>
  <c r="G1061"/>
  <c r="H1061"/>
  <c r="H1066"/>
  <c r="G1066"/>
  <c r="G1159"/>
  <c r="H1159"/>
  <c r="H1163"/>
  <c r="G1163"/>
  <c r="G1239"/>
  <c r="H1239"/>
  <c r="H1341"/>
  <c r="G1341"/>
  <c r="G1365"/>
  <c r="H1365"/>
  <c r="G1454"/>
  <c r="H1454"/>
  <c r="G1564"/>
  <c r="I1564" s="1"/>
  <c r="H1564"/>
  <c r="J1564"/>
  <c r="H1614"/>
  <c r="G1614"/>
  <c r="G1633"/>
  <c r="H1633"/>
  <c r="F407" i="4"/>
  <c r="C402" i="1"/>
  <c r="D406" i="4"/>
  <c r="G1430" i="1"/>
  <c r="H1430"/>
  <c r="I33" i="3"/>
  <c r="D1537" i="1"/>
  <c r="G11"/>
  <c r="H11"/>
  <c r="G23"/>
  <c r="H23"/>
  <c r="G35"/>
  <c r="H35"/>
  <c r="G44"/>
  <c r="H44"/>
  <c r="G53"/>
  <c r="H53"/>
  <c r="G83"/>
  <c r="H83"/>
  <c r="G122"/>
  <c r="H122"/>
  <c r="G134"/>
  <c r="H134"/>
  <c r="G146"/>
  <c r="H146"/>
  <c r="G155"/>
  <c r="H155"/>
  <c r="G167"/>
  <c r="H167"/>
  <c r="G179"/>
  <c r="H179"/>
  <c r="G191"/>
  <c r="H191"/>
  <c r="G200"/>
  <c r="H200"/>
  <c r="G212"/>
  <c r="H212"/>
  <c r="G257"/>
  <c r="H257"/>
  <c r="G416"/>
  <c r="H416"/>
  <c r="G521"/>
  <c r="H521"/>
  <c r="G604"/>
  <c r="H604"/>
  <c r="G632"/>
  <c r="H632"/>
  <c r="G678"/>
  <c r="H678"/>
  <c r="G691"/>
  <c r="H691"/>
  <c r="G704"/>
  <c r="H704"/>
  <c r="G761"/>
  <c r="H761"/>
  <c r="G774"/>
  <c r="H774"/>
  <c r="G822"/>
  <c r="H822"/>
  <c r="G835"/>
  <c r="H835"/>
  <c r="G848"/>
  <c r="H848"/>
  <c r="G917"/>
  <c r="H917"/>
  <c r="G993"/>
  <c r="H993"/>
  <c r="G1010"/>
  <c r="H1010"/>
  <c r="G1052"/>
  <c r="H1052"/>
  <c r="G1107"/>
  <c r="H1107"/>
  <c r="G1131"/>
  <c r="H1131"/>
  <c r="G1223"/>
  <c r="H1223"/>
  <c r="G1322"/>
  <c r="H1322"/>
  <c r="G1340"/>
  <c r="H1340"/>
  <c r="G1387"/>
  <c r="H1387"/>
  <c r="H1485"/>
  <c r="G1485"/>
  <c r="H1643"/>
  <c r="G1643"/>
  <c r="E491" i="4"/>
  <c r="D485" i="1" s="1"/>
  <c r="D486"/>
  <c r="G486" s="1"/>
  <c r="F35" i="5"/>
  <c r="C1040" i="1"/>
  <c r="I1575"/>
  <c r="H331"/>
  <c r="H340"/>
  <c r="C350"/>
  <c r="H406"/>
  <c r="H469"/>
  <c r="H478"/>
  <c r="H580"/>
  <c r="H904"/>
  <c r="G952"/>
  <c r="H965"/>
  <c r="G1304"/>
  <c r="G1395"/>
  <c r="G1552"/>
  <c r="G140"/>
  <c r="H140"/>
  <c r="G206"/>
  <c r="H206"/>
  <c r="G281"/>
  <c r="H281"/>
  <c r="G290"/>
  <c r="H290"/>
  <c r="G320"/>
  <c r="H320"/>
  <c r="G329"/>
  <c r="H329"/>
  <c r="G431"/>
  <c r="H431"/>
  <c r="G560"/>
  <c r="H560"/>
  <c r="G630"/>
  <c r="H630"/>
  <c r="G689"/>
  <c r="H689"/>
  <c r="G763"/>
  <c r="H763"/>
  <c r="G942"/>
  <c r="H942"/>
  <c r="G1465"/>
  <c r="H1465"/>
  <c r="H1585"/>
  <c r="G1585"/>
  <c r="G1646"/>
  <c r="H1646"/>
  <c r="F589" i="4"/>
  <c r="C583" i="1"/>
  <c r="G221"/>
  <c r="H221"/>
  <c r="H823"/>
  <c r="G823"/>
  <c r="G1314"/>
  <c r="H1314"/>
  <c r="G1534"/>
  <c r="H1534"/>
  <c r="G62"/>
  <c r="H62"/>
  <c r="G233"/>
  <c r="H233"/>
  <c r="G245"/>
  <c r="H245"/>
  <c r="G332"/>
  <c r="H332"/>
  <c r="G479"/>
  <c r="H479"/>
  <c r="H692"/>
  <c r="G692"/>
  <c r="G224"/>
  <c r="H224"/>
  <c r="G278"/>
  <c r="H278"/>
  <c r="G308"/>
  <c r="H308"/>
  <c r="G359"/>
  <c r="H359"/>
  <c r="G488"/>
  <c r="H488"/>
  <c r="G497"/>
  <c r="H497"/>
  <c r="G506"/>
  <c r="H506"/>
  <c r="G515"/>
  <c r="H515"/>
  <c r="G539"/>
  <c r="H539"/>
  <c r="G548"/>
  <c r="H548"/>
  <c r="H787"/>
  <c r="G787"/>
  <c r="H935"/>
  <c r="G935"/>
  <c r="G1038"/>
  <c r="H1038"/>
  <c r="G1083"/>
  <c r="H1083"/>
  <c r="G1130"/>
  <c r="H1130"/>
  <c r="H1145"/>
  <c r="G1145"/>
  <c r="H1203"/>
  <c r="G1203"/>
  <c r="H1413"/>
  <c r="G1413"/>
  <c r="G1444"/>
  <c r="H1444"/>
  <c r="G1507"/>
  <c r="H1507"/>
  <c r="H1521"/>
  <c r="G1521"/>
  <c r="H1556"/>
  <c r="G1556"/>
  <c r="J1556"/>
  <c r="G222" i="9"/>
  <c r="E222" s="1"/>
  <c r="B222" s="1"/>
  <c r="F529" i="4"/>
  <c r="G204" i="9"/>
  <c r="E204" s="1"/>
  <c r="B204" s="1"/>
  <c r="C322" i="1"/>
  <c r="H1484"/>
  <c r="G17"/>
  <c r="H17"/>
  <c r="G47"/>
  <c r="H47"/>
  <c r="G389"/>
  <c r="H389"/>
  <c r="G702"/>
  <c r="H702"/>
  <c r="G846"/>
  <c r="H846"/>
  <c r="G1420"/>
  <c r="H1420"/>
  <c r="G1474"/>
  <c r="H1474"/>
  <c r="G293"/>
  <c r="H293"/>
  <c r="G323"/>
  <c r="H323"/>
  <c r="G1137"/>
  <c r="H1137"/>
  <c r="G1366"/>
  <c r="H1366"/>
  <c r="C39"/>
  <c r="F43" i="4"/>
  <c r="D270" i="1"/>
  <c r="G270" s="1"/>
  <c r="E273" i="4"/>
  <c r="D269" i="1" s="1"/>
  <c r="F274" i="4"/>
  <c r="E406"/>
  <c r="D401" i="1" s="1"/>
  <c r="D402"/>
  <c r="D1525"/>
  <c r="E129" i="6"/>
  <c r="D1524" i="1" s="1"/>
  <c r="G581"/>
  <c r="H581"/>
  <c r="G705"/>
  <c r="H705"/>
  <c r="H836"/>
  <c r="G836"/>
  <c r="G966"/>
  <c r="H966"/>
  <c r="G77"/>
  <c r="H77"/>
  <c r="G104"/>
  <c r="H104"/>
  <c r="G236"/>
  <c r="H236"/>
  <c r="G248"/>
  <c r="H248"/>
  <c r="G317"/>
  <c r="H317"/>
  <c r="G326"/>
  <c r="H326"/>
  <c r="G377"/>
  <c r="H377"/>
  <c r="G386"/>
  <c r="H386"/>
  <c r="G446"/>
  <c r="H446"/>
  <c r="G455"/>
  <c r="H455"/>
  <c r="G566"/>
  <c r="G617"/>
  <c r="H617"/>
  <c r="H656"/>
  <c r="G656"/>
  <c r="G712"/>
  <c r="H712"/>
  <c r="H800"/>
  <c r="G800"/>
  <c r="G856"/>
  <c r="H856"/>
  <c r="G925"/>
  <c r="H925"/>
  <c r="G934"/>
  <c r="H934"/>
  <c r="G983"/>
  <c r="H983"/>
  <c r="G1042"/>
  <c r="H1042"/>
  <c r="G1144"/>
  <c r="H1144"/>
  <c r="G1271"/>
  <c r="H1271"/>
  <c r="G1321"/>
  <c r="H1321"/>
  <c r="G1348"/>
  <c r="H1348"/>
  <c r="G1506"/>
  <c r="H1506"/>
  <c r="H1563"/>
  <c r="G1563"/>
  <c r="D49" i="4"/>
  <c r="F50"/>
  <c r="D360"/>
  <c r="H277" i="1"/>
  <c r="E321" i="4"/>
  <c r="D316" i="1" s="1"/>
  <c r="G173"/>
  <c r="H173"/>
  <c r="G197"/>
  <c r="H197"/>
  <c r="G371"/>
  <c r="H371"/>
  <c r="G1225"/>
  <c r="H1225"/>
  <c r="H1578"/>
  <c r="G1578"/>
  <c r="I1578" s="1"/>
  <c r="J1578"/>
  <c r="G275"/>
  <c r="H275"/>
  <c r="G374"/>
  <c r="H374"/>
  <c r="H1455"/>
  <c r="G1455"/>
  <c r="G92"/>
  <c r="H92"/>
  <c r="G341"/>
  <c r="H341"/>
  <c r="G642"/>
  <c r="H642"/>
  <c r="G748"/>
  <c r="H748"/>
  <c r="G849"/>
  <c r="H849"/>
  <c r="G892"/>
  <c r="H892"/>
  <c r="G905"/>
  <c r="H905"/>
  <c r="G918"/>
  <c r="H918"/>
  <c r="G65"/>
  <c r="H65"/>
  <c r="G95"/>
  <c r="H95"/>
  <c r="G113"/>
  <c r="H113"/>
  <c r="G287"/>
  <c r="H287"/>
  <c r="G302"/>
  <c r="H302"/>
  <c r="G428"/>
  <c r="H428"/>
  <c r="G437"/>
  <c r="H437"/>
  <c r="G557"/>
  <c r="H557"/>
  <c r="G575"/>
  <c r="H575"/>
  <c r="G669"/>
  <c r="H669"/>
  <c r="G813"/>
  <c r="H813"/>
  <c r="G14"/>
  <c r="H14"/>
  <c r="G26"/>
  <c r="H26"/>
  <c r="G38"/>
  <c r="H38"/>
  <c r="G86"/>
  <c r="H86"/>
  <c r="G137"/>
  <c r="H137"/>
  <c r="G158"/>
  <c r="H158"/>
  <c r="G170"/>
  <c r="H170"/>
  <c r="G182"/>
  <c r="H182"/>
  <c r="G194"/>
  <c r="H194"/>
  <c r="G203"/>
  <c r="H203"/>
  <c r="G215"/>
  <c r="H215"/>
  <c r="G335"/>
  <c r="H335"/>
  <c r="G344"/>
  <c r="H344"/>
  <c r="G410"/>
  <c r="H410"/>
  <c r="G422"/>
  <c r="H422"/>
  <c r="G464"/>
  <c r="H464"/>
  <c r="G473"/>
  <c r="G482"/>
  <c r="H482"/>
  <c r="G524"/>
  <c r="H524"/>
  <c r="G655"/>
  <c r="H655"/>
  <c r="G668"/>
  <c r="H668"/>
  <c r="G725"/>
  <c r="H725"/>
  <c r="G738"/>
  <c r="H738"/>
  <c r="G786"/>
  <c r="H786"/>
  <c r="G799"/>
  <c r="H799"/>
  <c r="G812"/>
  <c r="H812"/>
  <c r="G869"/>
  <c r="H869"/>
  <c r="G882"/>
  <c r="H882"/>
  <c r="G1092"/>
  <c r="H1092"/>
  <c r="G1135"/>
  <c r="H1135"/>
  <c r="G1170"/>
  <c r="H1170"/>
  <c r="G1202"/>
  <c r="H1202"/>
  <c r="G1243"/>
  <c r="H1243"/>
  <c r="G1285"/>
  <c r="H1285"/>
  <c r="G1448"/>
  <c r="H1448"/>
  <c r="H1470"/>
  <c r="G1470"/>
  <c r="C54"/>
  <c r="F58" i="4"/>
  <c r="E82"/>
  <c r="D78" i="1" s="1"/>
  <c r="D79"/>
  <c r="H426"/>
  <c r="H223"/>
  <c r="H286"/>
  <c r="H301"/>
  <c r="H325"/>
  <c r="H367"/>
  <c r="H376"/>
  <c r="H385"/>
  <c r="H427"/>
  <c r="H436"/>
  <c r="H445"/>
  <c r="H454"/>
  <c r="H556"/>
  <c r="H574"/>
  <c r="H616"/>
  <c r="H982"/>
  <c r="G1024"/>
  <c r="H1347"/>
  <c r="G1511"/>
  <c r="G1526"/>
  <c r="I28" i="3"/>
  <c r="D321" i="4"/>
  <c r="E536"/>
  <c r="G915" i="1"/>
  <c r="H915"/>
  <c r="G1230"/>
  <c r="H1230"/>
  <c r="G1374"/>
  <c r="H1374"/>
  <c r="G212" i="9"/>
  <c r="E212" s="1"/>
  <c r="B212" s="1"/>
  <c r="G192"/>
  <c r="E192" s="1"/>
  <c r="B192" s="1"/>
  <c r="G627" i="1"/>
  <c r="D522" i="4"/>
  <c r="G1191" i="1"/>
  <c r="H1191"/>
  <c r="G1266"/>
  <c r="H1266"/>
  <c r="G1351"/>
  <c r="H1351"/>
  <c r="G1462"/>
  <c r="H1462"/>
  <c r="G1549"/>
  <c r="I1549" s="1"/>
  <c r="H1549"/>
  <c r="G1623"/>
  <c r="H1623"/>
  <c r="G1681"/>
  <c r="H1681"/>
  <c r="D230" i="4"/>
  <c r="F231"/>
  <c r="F476"/>
  <c r="G195" i="9"/>
  <c r="E195" s="1"/>
  <c r="B195" s="1"/>
  <c r="G600" i="1"/>
  <c r="G636"/>
  <c r="G672"/>
  <c r="G708"/>
  <c r="G744"/>
  <c r="G780"/>
  <c r="G816"/>
  <c r="G852"/>
  <c r="H928"/>
  <c r="G938"/>
  <c r="G1214"/>
  <c r="H1233"/>
  <c r="H1262"/>
  <c r="G1300"/>
  <c r="G1333"/>
  <c r="G1373"/>
  <c r="G1399"/>
  <c r="H1552"/>
  <c r="F52" i="5"/>
  <c r="G1158" i="1"/>
  <c r="H1158"/>
  <c r="G1195"/>
  <c r="H1195"/>
  <c r="G1469"/>
  <c r="H1469"/>
  <c r="G1546"/>
  <c r="H1546"/>
  <c r="H1580"/>
  <c r="G1580"/>
  <c r="F177" i="5"/>
  <c r="G335" i="9"/>
  <c r="E335" s="1"/>
  <c r="B335" s="1"/>
  <c r="C1181" i="1"/>
  <c r="G603"/>
  <c r="G675"/>
  <c r="G711"/>
  <c r="G747"/>
  <c r="G783"/>
  <c r="G819"/>
  <c r="G855"/>
  <c r="G1027"/>
  <c r="G1096"/>
  <c r="H1184"/>
  <c r="G1210"/>
  <c r="G1258"/>
  <c r="G1318"/>
  <c r="G1369"/>
  <c r="G1432"/>
  <c r="H1436"/>
  <c r="J1541"/>
  <c r="H1566"/>
  <c r="I1566" s="1"/>
  <c r="E49" i="4"/>
  <c r="D45" i="1" s="1"/>
  <c r="D221" i="4"/>
  <c r="D491"/>
  <c r="E647"/>
  <c r="D641" i="1" s="1"/>
  <c r="G188" i="9"/>
  <c r="E188" s="1"/>
  <c r="B188" s="1"/>
  <c r="G219"/>
  <c r="E219" s="1"/>
  <c r="B219" s="1"/>
  <c r="G227"/>
  <c r="E227" s="1"/>
  <c r="B227" s="1"/>
  <c r="F630" i="4"/>
  <c r="F70" i="5"/>
  <c r="G1194" i="1"/>
  <c r="H1194"/>
  <c r="G1276"/>
  <c r="H1276"/>
  <c r="G1361"/>
  <c r="H1361"/>
  <c r="G1627"/>
  <c r="H1627"/>
  <c r="G1685"/>
  <c r="H1685"/>
  <c r="G609"/>
  <c r="G645"/>
  <c r="G681"/>
  <c r="G717"/>
  <c r="G753"/>
  <c r="G789"/>
  <c r="G825"/>
  <c r="G861"/>
  <c r="H903"/>
  <c r="H930"/>
  <c r="H957"/>
  <c r="G961"/>
  <c r="H1008"/>
  <c r="H1030"/>
  <c r="H1050"/>
  <c r="H1057"/>
  <c r="C1075"/>
  <c r="H1099"/>
  <c r="G1109"/>
  <c r="G1213"/>
  <c r="G1261"/>
  <c r="H1269"/>
  <c r="G1295"/>
  <c r="G1336"/>
  <c r="G1354"/>
  <c r="G1372"/>
  <c r="G1398"/>
  <c r="G1510"/>
  <c r="H1532"/>
  <c r="G1598"/>
  <c r="E262" i="4"/>
  <c r="D258" i="1" s="1"/>
  <c r="G258" s="1"/>
  <c r="D597" i="4"/>
  <c r="D12" i="5"/>
  <c r="E88"/>
  <c r="D119"/>
  <c r="D69" s="1"/>
  <c r="G1168" i="1"/>
  <c r="H1168"/>
  <c r="G1217"/>
  <c r="H1217"/>
  <c r="G1446"/>
  <c r="H1446"/>
  <c r="G1576"/>
  <c r="H1576"/>
  <c r="D466" i="4"/>
  <c r="F473"/>
  <c r="F585"/>
  <c r="D584"/>
  <c r="E12" i="5"/>
  <c r="D1017" i="1" s="1"/>
  <c r="D1024"/>
  <c r="H1024" s="1"/>
  <c r="J1573"/>
  <c r="E629" i="4"/>
  <c r="D623" i="1" s="1"/>
  <c r="G1122"/>
  <c r="H1122"/>
  <c r="G1253"/>
  <c r="H1253"/>
  <c r="G1302"/>
  <c r="H1302"/>
  <c r="G1397"/>
  <c r="H1397"/>
  <c r="G1501"/>
  <c r="H1501"/>
  <c r="G1505"/>
  <c r="H1505"/>
  <c r="G1528"/>
  <c r="H1528"/>
  <c r="G1540"/>
  <c r="I1540" s="1"/>
  <c r="H1540"/>
  <c r="C615"/>
  <c r="G651"/>
  <c r="G687"/>
  <c r="G723"/>
  <c r="G759"/>
  <c r="G795"/>
  <c r="G831"/>
  <c r="G867"/>
  <c r="H964"/>
  <c r="G974"/>
  <c r="H1112"/>
  <c r="H1298"/>
  <c r="G1324"/>
  <c r="G1393"/>
  <c r="G1408"/>
  <c r="H1412"/>
  <c r="G1419"/>
  <c r="H1494"/>
  <c r="H1565"/>
  <c r="I1565" s="1"/>
  <c r="J1568"/>
  <c r="H1571"/>
  <c r="J1575"/>
  <c r="F278" i="4"/>
  <c r="D629"/>
  <c r="G1053" i="1"/>
  <c r="H1053"/>
  <c r="G1216"/>
  <c r="H1216"/>
  <c r="G1279"/>
  <c r="H1279"/>
  <c r="G1482"/>
  <c r="H1482"/>
  <c r="F29" i="5"/>
  <c r="C1034" i="1"/>
  <c r="D295" i="5"/>
  <c r="F296"/>
  <c r="H601" i="1"/>
  <c r="H614"/>
  <c r="C641"/>
  <c r="H650"/>
  <c r="H673"/>
  <c r="H686"/>
  <c r="H709"/>
  <c r="H722"/>
  <c r="H745"/>
  <c r="H758"/>
  <c r="H781"/>
  <c r="H794"/>
  <c r="H817"/>
  <c r="H830"/>
  <c r="H853"/>
  <c r="H866"/>
  <c r="H889"/>
  <c r="H902"/>
  <c r="H922"/>
  <c r="H929"/>
  <c r="H946"/>
  <c r="H956"/>
  <c r="H973"/>
  <c r="H980"/>
  <c r="H1007"/>
  <c r="H1018"/>
  <c r="H1049"/>
  <c r="H1073"/>
  <c r="H1087"/>
  <c r="H1111"/>
  <c r="H1121"/>
  <c r="H1200"/>
  <c r="H1301"/>
  <c r="H1367"/>
  <c r="H1392"/>
  <c r="H1418"/>
  <c r="H1493"/>
  <c r="H1500"/>
  <c r="H1570"/>
  <c r="H1573"/>
  <c r="I1573" s="1"/>
  <c r="G987"/>
  <c r="H987"/>
  <c r="G1171"/>
  <c r="H1171"/>
  <c r="G1204"/>
  <c r="H1204"/>
  <c r="H1220"/>
  <c r="G1220"/>
  <c r="G1426"/>
  <c r="H1426"/>
  <c r="G1456"/>
  <c r="H1456"/>
  <c r="G1559"/>
  <c r="H1559"/>
  <c r="F314" i="4"/>
  <c r="D309"/>
  <c r="C1280" i="1"/>
  <c r="D273" i="5"/>
  <c r="C1509" i="1"/>
  <c r="F114" i="6"/>
  <c r="G585" i="1"/>
  <c r="G621"/>
  <c r="H627"/>
  <c r="G657"/>
  <c r="H663"/>
  <c r="G693"/>
  <c r="H699"/>
  <c r="G729"/>
  <c r="H735"/>
  <c r="G765"/>
  <c r="H771"/>
  <c r="G801"/>
  <c r="H807"/>
  <c r="G837"/>
  <c r="H843"/>
  <c r="G873"/>
  <c r="H879"/>
  <c r="H932"/>
  <c r="H939"/>
  <c r="H977"/>
  <c r="H990"/>
  <c r="H1021"/>
  <c r="H1090"/>
  <c r="D1094"/>
  <c r="H1104"/>
  <c r="C1125"/>
  <c r="H1128"/>
  <c r="G1142"/>
  <c r="H1185"/>
  <c r="G1189"/>
  <c r="H1197"/>
  <c r="G1241"/>
  <c r="H1248"/>
  <c r="G1264"/>
  <c r="H1282"/>
  <c r="H1293"/>
  <c r="H1334"/>
  <c r="H1370"/>
  <c r="G1375"/>
  <c r="G1400"/>
  <c r="H1429"/>
  <c r="G1438"/>
  <c r="H1452"/>
  <c r="G1471"/>
  <c r="H1515"/>
  <c r="H1519"/>
  <c r="H1575"/>
  <c r="H1683"/>
  <c r="F17" i="4"/>
  <c r="F216"/>
  <c r="G1312" i="1"/>
  <c r="H1312"/>
  <c r="G1327"/>
  <c r="H1327"/>
  <c r="D7" i="4"/>
  <c r="G216" i="9"/>
  <c r="E216" s="1"/>
  <c r="B216" s="1"/>
  <c r="F452" i="4"/>
  <c r="D431"/>
  <c r="F8" i="5"/>
  <c r="G588" i="1"/>
  <c r="C624"/>
  <c r="G804"/>
  <c r="G840"/>
  <c r="G876"/>
  <c r="G997"/>
  <c r="C1046"/>
  <c r="G1063"/>
  <c r="H1132"/>
  <c r="H1152"/>
  <c r="H1263"/>
  <c r="G1297"/>
  <c r="H1305"/>
  <c r="H1323"/>
  <c r="H1352"/>
  <c r="G1396"/>
  <c r="G1411"/>
  <c r="G1437"/>
  <c r="H1449"/>
  <c r="G1504"/>
  <c r="H1508"/>
  <c r="H1523"/>
  <c r="G1527"/>
  <c r="G1610"/>
  <c r="G1639"/>
  <c r="C1525"/>
  <c r="D129" i="6"/>
  <c r="F130"/>
  <c r="F264" i="9"/>
  <c r="B264" s="1"/>
  <c r="F233"/>
  <c r="B233" s="1"/>
  <c r="B278"/>
  <c r="B285"/>
  <c r="E66"/>
  <c r="B66" s="1"/>
  <c r="B120"/>
  <c r="E123"/>
  <c r="B123" s="1"/>
  <c r="B247"/>
  <c r="E172"/>
  <c r="B172" s="1"/>
  <c r="F239"/>
  <c r="B239" s="1"/>
  <c r="F263"/>
  <c r="B263" s="1"/>
  <c r="B267"/>
  <c r="F35" i="6"/>
  <c r="D45" i="8"/>
  <c r="B59" i="9"/>
  <c r="B157"/>
  <c r="E308"/>
  <c r="B308" s="1"/>
  <c r="G1338" i="1"/>
  <c r="H1338"/>
  <c r="G1384"/>
  <c r="H1384"/>
  <c r="G1459"/>
  <c r="H1459"/>
  <c r="G1531"/>
  <c r="H1531"/>
  <c r="G1561"/>
  <c r="I1561" s="1"/>
  <c r="H1561"/>
  <c r="G1174"/>
  <c r="G1252"/>
  <c r="H1256"/>
  <c r="G1267"/>
  <c r="G1288"/>
  <c r="H1292"/>
  <c r="G1303"/>
  <c r="G1363"/>
  <c r="G1402"/>
  <c r="C1423"/>
  <c r="G1441"/>
  <c r="H1567"/>
  <c r="I1567" s="1"/>
  <c r="D273" i="4"/>
  <c r="G209" i="9"/>
  <c r="E209" s="1"/>
  <c r="B209" s="1"/>
  <c r="D202" i="5"/>
  <c r="F254"/>
  <c r="E102" i="9"/>
  <c r="B102" s="1"/>
  <c r="F298"/>
  <c r="D1214" i="1"/>
  <c r="H1214" s="1"/>
  <c r="E202" i="5"/>
  <c r="E141" i="6"/>
  <c r="D25" i="8"/>
  <c r="C1601" i="1" s="1"/>
  <c r="B95" i="9"/>
  <c r="B228"/>
  <c r="B249"/>
  <c r="B48"/>
  <c r="E51"/>
  <c r="B51" s="1"/>
  <c r="E138"/>
  <c r="B138" s="1"/>
  <c r="B283"/>
  <c r="D218" i="5"/>
  <c r="F219"/>
  <c r="C1584" i="1"/>
  <c r="D6" i="8"/>
  <c r="E584" i="4"/>
  <c r="D578" i="1" s="1"/>
  <c r="E250" i="5"/>
  <c r="G186" i="9"/>
  <c r="E186" s="1"/>
  <c r="B186" s="1"/>
  <c r="F275"/>
  <c r="B275" s="1"/>
  <c r="B340"/>
  <c r="G1648" i="1"/>
  <c r="H1648"/>
  <c r="B206" i="9"/>
  <c r="G213"/>
  <c r="E213" s="1"/>
  <c r="B213" s="1"/>
  <c r="G313"/>
  <c r="E313" s="1"/>
  <c r="B313" s="1"/>
  <c r="E334"/>
  <c r="B334" s="1"/>
  <c r="E305"/>
  <c r="B305" s="1"/>
  <c r="G205"/>
  <c r="E205" s="1"/>
  <c r="B205" s="1"/>
  <c r="G202"/>
  <c r="E202" s="1"/>
  <c r="B202" s="1"/>
  <c r="G199"/>
  <c r="E199" s="1"/>
  <c r="B199" s="1"/>
  <c r="G196"/>
  <c r="E196" s="1"/>
  <c r="B196" s="1"/>
  <c r="G193"/>
  <c r="E193" s="1"/>
  <c r="B193" s="1"/>
  <c r="G190"/>
  <c r="E190" s="1"/>
  <c r="B190" s="1"/>
  <c r="G187"/>
  <c r="E187" s="1"/>
  <c r="B187" s="1"/>
  <c r="G184"/>
  <c r="E184" s="1"/>
  <c r="B184" s="1"/>
  <c r="G181"/>
  <c r="E181" s="1"/>
  <c r="B181" s="1"/>
  <c r="G302"/>
  <c r="E302" s="1"/>
  <c r="B302" s="1"/>
  <c r="G226"/>
  <c r="E226" s="1"/>
  <c r="B226" s="1"/>
  <c r="G223"/>
  <c r="E223" s="1"/>
  <c r="B223" s="1"/>
  <c r="G220"/>
  <c r="E220" s="1"/>
  <c r="B220" s="1"/>
  <c r="G217"/>
  <c r="E217" s="1"/>
  <c r="B217" s="1"/>
  <c r="G214"/>
  <c r="E214" s="1"/>
  <c r="B214" s="1"/>
  <c r="G211"/>
  <c r="E211" s="1"/>
  <c r="B211" s="1"/>
  <c r="G208"/>
  <c r="E208" s="1"/>
  <c r="B208" s="1"/>
  <c r="E58"/>
  <c r="B58" s="1"/>
  <c r="E94"/>
  <c r="B94" s="1"/>
  <c r="E130"/>
  <c r="B130" s="1"/>
  <c r="G174"/>
  <c r="E174" s="1"/>
  <c r="B174" s="1"/>
  <c r="H180"/>
  <c r="G191"/>
  <c r="E191" s="1"/>
  <c r="B191" s="1"/>
  <c r="G198"/>
  <c r="E198" s="1"/>
  <c r="B198" s="1"/>
  <c r="G215"/>
  <c r="E215" s="1"/>
  <c r="B215" s="1"/>
  <c r="L228"/>
  <c r="F228" s="1"/>
  <c r="F241"/>
  <c r="B241" s="1"/>
  <c r="F277"/>
  <c r="B277" s="1"/>
  <c r="E310"/>
  <c r="B310" s="1"/>
  <c r="D1576" i="1"/>
  <c r="I36" i="3"/>
  <c r="E27" i="9"/>
  <c r="B27" s="1"/>
  <c r="E63"/>
  <c r="B63" s="1"/>
  <c r="E99"/>
  <c r="B99" s="1"/>
  <c r="E135"/>
  <c r="B135" s="1"/>
  <c r="G177"/>
  <c r="E177" s="1"/>
  <c r="B177" s="1"/>
  <c r="G180"/>
  <c r="G218"/>
  <c r="E218" s="1"/>
  <c r="B218" s="1"/>
  <c r="G301"/>
  <c r="E301" s="1"/>
  <c r="B301" s="1"/>
  <c r="G315"/>
  <c r="E315" s="1"/>
  <c r="B315" s="1"/>
  <c r="G183"/>
  <c r="E183" s="1"/>
  <c r="B183" s="1"/>
  <c r="G194"/>
  <c r="E194" s="1"/>
  <c r="B194" s="1"/>
  <c r="G201"/>
  <c r="E201" s="1"/>
  <c r="B201" s="1"/>
  <c r="G221"/>
  <c r="E221" s="1"/>
  <c r="B221" s="1"/>
  <c r="B282"/>
  <c r="H309"/>
  <c r="F341"/>
  <c r="D6" i="7"/>
  <c r="E171" i="9"/>
  <c r="B171" s="1"/>
  <c r="G224"/>
  <c r="E224" s="1"/>
  <c r="B224" s="1"/>
  <c r="B251"/>
  <c r="F284"/>
  <c r="B284" s="1"/>
  <c r="B287"/>
  <c r="G309"/>
  <c r="E309" s="1"/>
  <c r="B309" s="1"/>
  <c r="G314"/>
  <c r="E314" s="1"/>
  <c r="B314" s="1"/>
  <c r="G1542" i="1"/>
  <c r="H1542"/>
  <c r="G156" i="9"/>
  <c r="E156" s="1"/>
  <c r="B156" s="1"/>
  <c r="F607" i="4"/>
  <c r="C1680" i="1"/>
  <c r="I41" i="3"/>
  <c r="G1162" i="1"/>
  <c r="G1198"/>
  <c r="G1234"/>
  <c r="G1270"/>
  <c r="G1306"/>
  <c r="G1342"/>
  <c r="G1378"/>
  <c r="G1414"/>
  <c r="G1450"/>
  <c r="G1486"/>
  <c r="G1522"/>
  <c r="H1569"/>
  <c r="E202" i="4"/>
  <c r="D198" i="1" s="1"/>
  <c r="E373" i="4"/>
  <c r="E39" i="9"/>
  <c r="B39" s="1"/>
  <c r="E75"/>
  <c r="B75" s="1"/>
  <c r="E111"/>
  <c r="B111" s="1"/>
  <c r="E147"/>
  <c r="B147" s="1"/>
  <c r="G176"/>
  <c r="E176" s="1"/>
  <c r="B176" s="1"/>
  <c r="H179"/>
  <c r="L207"/>
  <c r="F207" s="1"/>
  <c r="E294"/>
  <c r="B294" s="1"/>
  <c r="G300"/>
  <c r="E300" s="1"/>
  <c r="B300" s="1"/>
  <c r="E322"/>
  <c r="B322" s="1"/>
  <c r="G1489" i="1"/>
  <c r="D202" i="4"/>
  <c r="D373"/>
  <c r="I10" i="9"/>
  <c r="G179"/>
  <c r="E179" s="1"/>
  <c r="B179" s="1"/>
  <c r="G182"/>
  <c r="E182" s="1"/>
  <c r="B182" s="1"/>
  <c r="G189"/>
  <c r="E189" s="1"/>
  <c r="B189" s="1"/>
  <c r="G200"/>
  <c r="E200" s="1"/>
  <c r="B200" s="1"/>
  <c r="G207"/>
  <c r="E207" s="1"/>
  <c r="G210"/>
  <c r="E210" s="1"/>
  <c r="B210" s="1"/>
  <c r="H270" i="1" l="1"/>
  <c r="G265"/>
  <c r="H265"/>
  <c r="F262" i="4"/>
  <c r="H190" i="1"/>
  <c r="G190"/>
  <c r="G166"/>
  <c r="H160"/>
  <c r="F164" i="4"/>
  <c r="G597" i="1"/>
  <c r="G517"/>
  <c r="G421"/>
  <c r="F647" i="4"/>
  <c r="H356" i="1"/>
  <c r="G305"/>
  <c r="G125"/>
  <c r="E6" i="4"/>
  <c r="D2" i="1" s="1"/>
  <c r="F69" i="5"/>
  <c r="H23" i="3"/>
  <c r="C1074" i="1"/>
  <c r="C102"/>
  <c r="F106" i="4"/>
  <c r="G1525" i="1"/>
  <c r="H1525"/>
  <c r="G624"/>
  <c r="H624"/>
  <c r="E7" i="5"/>
  <c r="I1559" i="1"/>
  <c r="I1556"/>
  <c r="I1552"/>
  <c r="I1560"/>
  <c r="F82" i="4"/>
  <c r="D1536" i="1"/>
  <c r="I31" i="3"/>
  <c r="G402" i="1"/>
  <c r="H402"/>
  <c r="G78"/>
  <c r="H78"/>
  <c r="F119" i="5"/>
  <c r="C1124" i="1"/>
  <c r="D368"/>
  <c r="E360" i="4"/>
  <c r="F360" s="1"/>
  <c r="I25" i="3"/>
  <c r="D1254" i="1"/>
  <c r="F129" i="6"/>
  <c r="C1524" i="1"/>
  <c r="G350"/>
  <c r="H350"/>
  <c r="F406" i="4"/>
  <c r="C401" i="1"/>
  <c r="G87"/>
  <c r="H87"/>
  <c r="B207" i="9"/>
  <c r="I1563" i="1"/>
  <c r="G1423"/>
  <c r="H1423"/>
  <c r="G1125"/>
  <c r="H1125"/>
  <c r="G641"/>
  <c r="H641"/>
  <c r="G1601"/>
  <c r="H1601"/>
  <c r="C198"/>
  <c r="F202" i="4"/>
  <c r="F202" i="5"/>
  <c r="G337" i="9"/>
  <c r="E337" s="1"/>
  <c r="B337" s="1"/>
  <c r="C1206" i="1"/>
  <c r="D176" i="5"/>
  <c r="F309" i="4"/>
  <c r="D308"/>
  <c r="C304" i="1"/>
  <c r="F49" i="4"/>
  <c r="C45" i="1"/>
  <c r="G393"/>
  <c r="H393"/>
  <c r="H486"/>
  <c r="E152" i="4"/>
  <c r="F584"/>
  <c r="C578" i="1"/>
  <c r="F273" i="4"/>
  <c r="C269" i="1"/>
  <c r="F373" i="4"/>
  <c r="C368" i="1"/>
  <c r="G1280"/>
  <c r="H1280"/>
  <c r="G1075"/>
  <c r="H1075"/>
  <c r="F221" i="4"/>
  <c r="C217" i="1"/>
  <c r="G565"/>
  <c r="H565"/>
  <c r="I1542"/>
  <c r="I1580"/>
  <c r="E308" i="4"/>
  <c r="G1584" i="1"/>
  <c r="H1584"/>
  <c r="F273" i="5"/>
  <c r="C1277" i="1"/>
  <c r="F522" i="4"/>
  <c r="C516" i="1"/>
  <c r="D418" i="4"/>
  <c r="C355" i="1"/>
  <c r="G322"/>
  <c r="H322"/>
  <c r="G150"/>
  <c r="H150"/>
  <c r="C3"/>
  <c r="D6" i="4"/>
  <c r="F7"/>
  <c r="F321"/>
  <c r="C316" i="1"/>
  <c r="G39"/>
  <c r="H39"/>
  <c r="G242"/>
  <c r="H242"/>
  <c r="D535" i="4"/>
  <c r="E430"/>
  <c r="D425" i="1"/>
  <c r="G1034"/>
  <c r="H1034"/>
  <c r="G54"/>
  <c r="H54"/>
  <c r="F295" i="5"/>
  <c r="C1299" i="1"/>
  <c r="F629" i="4"/>
  <c r="C623" i="1"/>
  <c r="F466" i="4"/>
  <c r="C460" i="1"/>
  <c r="F597" i="4"/>
  <c r="C591" i="1"/>
  <c r="G1181"/>
  <c r="H1181"/>
  <c r="E535" i="4"/>
  <c r="D530" i="1"/>
  <c r="G347" i="9"/>
  <c r="E347" s="1"/>
  <c r="D250" i="5"/>
  <c r="G24" i="9"/>
  <c r="E24" s="1"/>
  <c r="H24"/>
  <c r="D152" i="4"/>
  <c r="F153"/>
  <c r="C149" i="1"/>
  <c r="G1046"/>
  <c r="H1046"/>
  <c r="F491" i="4"/>
  <c r="C485" i="1"/>
  <c r="G1680"/>
  <c r="H1680"/>
  <c r="D430" i="4"/>
  <c r="F431"/>
  <c r="C425" i="1"/>
  <c r="G615"/>
  <c r="H615"/>
  <c r="F12" i="5"/>
  <c r="C1017" i="1"/>
  <c r="F230" i="4"/>
  <c r="C226" i="1"/>
  <c r="G79"/>
  <c r="H79"/>
  <c r="G583"/>
  <c r="H583"/>
  <c r="G1040"/>
  <c r="H1040"/>
  <c r="I1569"/>
  <c r="D44" i="8"/>
  <c r="G342" i="9" s="1"/>
  <c r="E342" s="1"/>
  <c r="C1582" i="1"/>
  <c r="D5" i="7"/>
  <c r="C1538" i="1"/>
  <c r="G1509"/>
  <c r="H1509"/>
  <c r="F218" i="5"/>
  <c r="G338" i="9"/>
  <c r="E338" s="1"/>
  <c r="B338" s="1"/>
  <c r="C1222" i="1"/>
  <c r="G1094"/>
  <c r="H1094"/>
  <c r="H337" i="9"/>
  <c r="E176" i="5"/>
  <c r="D1206" i="1"/>
  <c r="C1621"/>
  <c r="I40" i="3"/>
  <c r="D1093" i="1"/>
  <c r="E69" i="5"/>
  <c r="G108" i="1"/>
  <c r="H108"/>
  <c r="C349"/>
  <c r="F354" i="4"/>
  <c r="E180" i="9"/>
  <c r="B180" s="1"/>
  <c r="D141" i="6"/>
  <c r="D7" i="5"/>
  <c r="H258" i="1"/>
  <c r="I17" i="3" l="1"/>
  <c r="E422" i="4"/>
  <c r="D417" i="1" s="1"/>
  <c r="B342" i="9"/>
  <c r="G516" i="1"/>
  <c r="H516"/>
  <c r="H1093"/>
  <c r="G1093"/>
  <c r="G485"/>
  <c r="H485"/>
  <c r="D175" i="5"/>
  <c r="F176"/>
  <c r="C1180" i="1"/>
  <c r="H24" i="3"/>
  <c r="G269" i="1"/>
  <c r="H269"/>
  <c r="F250" i="5"/>
  <c r="H25" i="3"/>
  <c r="C1254" i="1"/>
  <c r="E639" i="4"/>
  <c r="D633" i="1" s="1"/>
  <c r="D424"/>
  <c r="D303"/>
  <c r="E417" i="4"/>
  <c r="D412" i="1" s="1"/>
  <c r="D417" i="4"/>
  <c r="C303" i="1"/>
  <c r="F308" i="4"/>
  <c r="G1524" i="1"/>
  <c r="H1524"/>
  <c r="G1017"/>
  <c r="H1017"/>
  <c r="H1124"/>
  <c r="G1124"/>
  <c r="H1621"/>
  <c r="G1621"/>
  <c r="C413"/>
  <c r="G1206"/>
  <c r="H1206"/>
  <c r="D1074"/>
  <c r="H1074" s="1"/>
  <c r="I23" i="3"/>
  <c r="B24" i="9"/>
  <c r="G316" i="1"/>
  <c r="H316"/>
  <c r="H33" i="3"/>
  <c r="G345" i="9"/>
  <c r="E345" s="1"/>
  <c r="C1537" i="1"/>
  <c r="G217"/>
  <c r="H217"/>
  <c r="H226"/>
  <c r="G226"/>
  <c r="H530"/>
  <c r="G530"/>
  <c r="G578"/>
  <c r="H578"/>
  <c r="E346" i="9"/>
  <c r="B347"/>
  <c r="G102" i="1"/>
  <c r="H102"/>
  <c r="G1222"/>
  <c r="H1222"/>
  <c r="H623"/>
  <c r="G623"/>
  <c r="G368"/>
  <c r="H368"/>
  <c r="G425"/>
  <c r="H425"/>
  <c r="G3"/>
  <c r="H3"/>
  <c r="I18" i="3"/>
  <c r="E299" i="4"/>
  <c r="D148" i="1"/>
  <c r="H1538"/>
  <c r="G1538"/>
  <c r="D529"/>
  <c r="E640" i="4"/>
  <c r="D634" i="1" s="1"/>
  <c r="E418" i="4"/>
  <c r="D413" i="1" s="1"/>
  <c r="D355"/>
  <c r="H355" s="1"/>
  <c r="G1299"/>
  <c r="H1299"/>
  <c r="D640" i="4"/>
  <c r="F535"/>
  <c r="C529" i="1"/>
  <c r="D639" i="4"/>
  <c r="F430"/>
  <c r="C424" i="1"/>
  <c r="G349"/>
  <c r="H349"/>
  <c r="G304"/>
  <c r="H304"/>
  <c r="H18" i="3"/>
  <c r="F152" i="4"/>
  <c r="D299"/>
  <c r="C148" i="1"/>
  <c r="G460"/>
  <c r="H460"/>
  <c r="F6" i="4"/>
  <c r="D422"/>
  <c r="H17" i="3"/>
  <c r="C2" i="1"/>
  <c r="G45"/>
  <c r="H45"/>
  <c r="F141" i="6"/>
  <c r="C1536" i="1"/>
  <c r="H31" i="3"/>
  <c r="C1620" i="1"/>
  <c r="G343" i="9"/>
  <c r="E343" s="1"/>
  <c r="B343" s="1"/>
  <c r="K1480"/>
  <c r="I39" i="3"/>
  <c r="G1277" i="1"/>
  <c r="H1277"/>
  <c r="G401"/>
  <c r="H401"/>
  <c r="H22" i="3"/>
  <c r="C1012" i="1"/>
  <c r="D6" i="5"/>
  <c r="F7"/>
  <c r="I24" i="3"/>
  <c r="E175" i="5"/>
  <c r="D1179" i="1" s="1"/>
  <c r="H19" i="9"/>
  <c r="E19" s="1"/>
  <c r="B19" s="1"/>
  <c r="D1180" i="1"/>
  <c r="G1582"/>
  <c r="H1582"/>
  <c r="G149"/>
  <c r="H149"/>
  <c r="G591"/>
  <c r="H591"/>
  <c r="G198"/>
  <c r="H198"/>
  <c r="I22" i="3"/>
  <c r="D1012" i="1"/>
  <c r="E6" i="5"/>
  <c r="G355" i="1" l="1"/>
  <c r="E643" i="4"/>
  <c r="D637" i="1" s="1"/>
  <c r="E341" i="9"/>
  <c r="G1180" i="1"/>
  <c r="H1180"/>
  <c r="G1012"/>
  <c r="H1012"/>
  <c r="G1074"/>
  <c r="G148"/>
  <c r="H148"/>
  <c r="E301" i="4"/>
  <c r="D297" i="1" s="1"/>
  <c r="E423" i="4"/>
  <c r="D295" i="1"/>
  <c r="E300" i="4"/>
  <c r="D296" i="1" s="1"/>
  <c r="G303"/>
  <c r="H303"/>
  <c r="C634"/>
  <c r="F640" i="4"/>
  <c r="G299" i="9"/>
  <c r="E299" s="1"/>
  <c r="G306"/>
  <c r="E306" s="1"/>
  <c r="B306" s="1"/>
  <c r="C1011" i="1"/>
  <c r="F6" i="5"/>
  <c r="G1536" i="1"/>
  <c r="H1536"/>
  <c r="H9" i="3"/>
  <c r="G529" i="1"/>
  <c r="H529"/>
  <c r="G1620"/>
  <c r="H1620"/>
  <c r="F639" i="4"/>
  <c r="C633" i="1"/>
  <c r="G1254"/>
  <c r="H1254"/>
  <c r="H299" i="9"/>
  <c r="D1011" i="1"/>
  <c r="D643" i="4"/>
  <c r="C417" i="1"/>
  <c r="F422" i="4"/>
  <c r="D423"/>
  <c r="D301"/>
  <c r="F299"/>
  <c r="C295" i="1"/>
  <c r="G424"/>
  <c r="H424"/>
  <c r="B345" i="9"/>
  <c r="E344"/>
  <c r="I10" i="3" s="1"/>
  <c r="G2" i="1"/>
  <c r="H2"/>
  <c r="G1537"/>
  <c r="H1537"/>
  <c r="F175" i="5"/>
  <c r="C1179" i="1"/>
  <c r="G413"/>
  <c r="H413"/>
  <c r="F417" i="4"/>
  <c r="C412" i="1"/>
  <c r="D300" i="4"/>
  <c r="H11" i="3"/>
  <c r="F418" i="4"/>
  <c r="K3" i="9" l="1"/>
  <c r="I9" i="3"/>
  <c r="D425" i="4"/>
  <c r="F423"/>
  <c r="D644"/>
  <c r="C418" i="1"/>
  <c r="G20" i="9"/>
  <c r="F301" i="4"/>
  <c r="C297" i="1"/>
  <c r="H1179"/>
  <c r="G1179"/>
  <c r="G295"/>
  <c r="H295"/>
  <c r="D645" i="4"/>
  <c r="F643"/>
  <c r="C637" i="1"/>
  <c r="G412"/>
  <c r="H412"/>
  <c r="F300" i="4"/>
  <c r="C296" i="1"/>
  <c r="G417"/>
  <c r="H417"/>
  <c r="G634"/>
  <c r="H634"/>
  <c r="G633"/>
  <c r="H633"/>
  <c r="B299" i="9"/>
  <c r="G1011" i="1"/>
  <c r="H1011"/>
  <c r="H8" i="3"/>
  <c r="N3" i="9"/>
  <c r="I11" i="3"/>
  <c r="E425" i="4"/>
  <c r="D420" i="1" s="1"/>
  <c r="E644" i="4"/>
  <c r="D418" i="1"/>
  <c r="H20" i="9"/>
  <c r="E424" i="4"/>
  <c r="D419" i="1" s="1"/>
  <c r="D424" i="4"/>
  <c r="M3" i="9" l="1"/>
  <c r="E20"/>
  <c r="B20" s="1"/>
  <c r="D649" i="4"/>
  <c r="C639" i="1"/>
  <c r="G637"/>
  <c r="H637"/>
  <c r="F644" i="4"/>
  <c r="D646"/>
  <c r="C638" i="1"/>
  <c r="G418"/>
  <c r="H418"/>
  <c r="G296"/>
  <c r="H296"/>
  <c r="F424" i="4"/>
  <c r="C419" i="1"/>
  <c r="C420"/>
  <c r="F425" i="4"/>
  <c r="G297" i="1"/>
  <c r="H297"/>
  <c r="E646" i="4"/>
  <c r="D638" i="1"/>
  <c r="E645" i="4"/>
  <c r="G333" i="9" l="1"/>
  <c r="H333"/>
  <c r="D639" i="1"/>
  <c r="E649" i="4"/>
  <c r="H19" i="3"/>
  <c r="C643" i="1"/>
  <c r="G419"/>
  <c r="H419"/>
  <c r="G420"/>
  <c r="H420"/>
  <c r="F646" i="4"/>
  <c r="D650"/>
  <c r="C640" i="1"/>
  <c r="G638"/>
  <c r="H638"/>
  <c r="E650" i="4"/>
  <c r="D640" i="1"/>
  <c r="F645" i="4"/>
  <c r="F650" l="1"/>
  <c r="H20" i="3"/>
  <c r="C644" i="1"/>
  <c r="E333" i="9"/>
  <c r="G640" i="1"/>
  <c r="H640"/>
  <c r="I19" i="3"/>
  <c r="D643" i="1"/>
  <c r="G643" s="1"/>
  <c r="D644"/>
  <c r="I20" i="3"/>
  <c r="F649" i="4"/>
  <c r="G297" i="9"/>
  <c r="E297" s="1"/>
  <c r="B297" s="1"/>
  <c r="G639" i="1"/>
  <c r="H639"/>
  <c r="H7" i="3" l="1"/>
  <c r="J3" i="9" s="1"/>
  <c r="G644" i="1"/>
  <c r="H644"/>
  <c r="B333" i="9"/>
  <c r="E298"/>
  <c r="I8" i="3" s="1"/>
  <c r="H643" i="1"/>
  <c r="J11" i="9" l="1"/>
  <c r="I8"/>
  <c r="J5"/>
  <c r="G295"/>
  <c r="H21"/>
  <c r="I17"/>
  <c r="H15"/>
  <c r="I12"/>
  <c r="J9"/>
  <c r="K6"/>
  <c r="H18"/>
  <c r="J12"/>
  <c r="K12"/>
  <c r="G15"/>
  <c r="L15"/>
  <c r="L293"/>
  <c r="F293" s="1"/>
  <c r="M15"/>
  <c r="L16"/>
  <c r="H17"/>
  <c r="I9"/>
  <c r="J17"/>
  <c r="K9"/>
  <c r="G18"/>
  <c r="H295"/>
  <c r="K10"/>
  <c r="G21"/>
  <c r="H22"/>
  <c r="G16"/>
  <c r="I6"/>
  <c r="J7"/>
  <c r="M16"/>
  <c r="G17"/>
  <c r="K8"/>
  <c r="J8"/>
  <c r="I5"/>
  <c r="J6"/>
  <c r="J10"/>
  <c r="I7"/>
  <c r="J13"/>
  <c r="I11"/>
  <c r="K13"/>
  <c r="H16"/>
  <c r="I13"/>
  <c r="K11"/>
  <c r="K7"/>
  <c r="G22"/>
  <c r="K5"/>
  <c r="E7" l="1"/>
  <c r="B7" s="1"/>
  <c r="E8"/>
  <c r="B8" s="1"/>
  <c r="E15"/>
  <c r="E18"/>
  <c r="B18" s="1"/>
  <c r="E21"/>
  <c r="B21" s="1"/>
  <c r="F15"/>
  <c r="E295"/>
  <c r="E23" s="1"/>
  <c r="I7" i="3" s="1"/>
  <c r="E6" i="9"/>
  <c r="B6" s="1"/>
  <c r="F16"/>
  <c r="E16"/>
  <c r="E9"/>
  <c r="B9" s="1"/>
  <c r="E10"/>
  <c r="B10" s="1"/>
  <c r="E22"/>
  <c r="B22" s="1"/>
  <c r="B293"/>
  <c r="F23"/>
  <c r="E11"/>
  <c r="B11" s="1"/>
  <c r="E13"/>
  <c r="B13" s="1"/>
  <c r="E17"/>
  <c r="B17" s="1"/>
  <c r="E12"/>
  <c r="B12" s="1"/>
  <c r="E5"/>
  <c r="B15" l="1"/>
  <c r="F14"/>
  <c r="F3" s="1"/>
  <c r="B295"/>
  <c r="B16"/>
  <c r="B5"/>
  <c r="E4"/>
  <c r="E14"/>
  <c r="I13" i="3" s="1"/>
  <c r="E3" i="9" l="1"/>
</calcChain>
</file>

<file path=xl/sharedStrings.xml><?xml version="1.0" encoding="utf-8"?>
<sst xmlns="http://schemas.openxmlformats.org/spreadsheetml/2006/main" count="4722" uniqueCount="3655">
  <si>
    <t>Obveznik:</t>
  </si>
  <si>
    <t>37814 - OPĆINA NOVI GOLUBOVEC</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</si>
  <si>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</si>
  <si>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</si>
  <si>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</si>
  <si>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</si>
  <si>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</si>
  <si>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</si>
  <si>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</si>
  <si>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</si>
  <si>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</si>
  <si>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</si>
  <si>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</si>
  <si>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</si>
  <si>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</si>
  <si>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</si>
  <si>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</si>
  <si>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</si>
  <si>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</si>
  <si>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</si>
  <si>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</si>
  <si>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</si>
  <si>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</si>
  <si>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</si>
  <si>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</si>
  <si>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</si>
  <si>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</si>
  <si>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</si>
  <si>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</si>
  <si>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</si>
  <si>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</si>
  <si>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</si>
  <si>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</si>
  <si>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</si>
  <si>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</si>
  <si>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</si>
  <si>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</si>
  <si>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</si>
  <si>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</si>
  <si>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</si>
  <si>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</si>
  <si>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</si>
  <si>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</si>
  <si>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</si>
  <si>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</si>
  <si>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</si>
  <si>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</si>
  <si>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</si>
  <si>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</si>
  <si>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</si>
  <si>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</si>
  <si>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</si>
  <si>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</si>
  <si>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</si>
  <si>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</si>
  <si>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</si>
  <si>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</si>
  <si>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</si>
  <si>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</si>
  <si>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</si>
  <si>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</si>
  <si>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</si>
  <si>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</si>
  <si>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</si>
  <si>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</si>
  <si>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</si>
  <si>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</si>
  <si>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</si>
  <si>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</si>
  <si>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</si>
  <si>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</si>
  <si>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</si>
  <si>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</si>
  <si>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</si>
  <si>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</si>
  <si>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</si>
  <si>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</si>
  <si>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</si>
  <si>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</si>
  <si>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</si>
  <si>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</si>
  <si>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</si>
  <si>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</si>
  <si>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</si>
  <si>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</si>
  <si>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</si>
  <si>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</si>
  <si>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</si>
  <si>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</si>
  <si>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</si>
  <si>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</si>
  <si>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</si>
  <si>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</si>
  <si>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</si>
  <si>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</si>
  <si>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</si>
  <si>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</si>
  <si>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</si>
  <si>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</si>
  <si>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</si>
  <si>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</si>
  <si>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</si>
  <si>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</si>
  <si>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</si>
  <si>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</si>
  <si>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</si>
  <si>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</si>
  <si>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</si>
  <si>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</si>
  <si>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</si>
  <si>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</si>
  <si>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</si>
  <si>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</si>
  <si>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</si>
  <si>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</si>
  <si>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</si>
  <si>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</si>
  <si>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</si>
  <si>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</si>
  <si>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</si>
  <si>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</si>
  <si>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</si>
  <si>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</si>
  <si>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</si>
  <si>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</si>
  <si>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</si>
  <si>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</si>
  <si>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</si>
  <si>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</si>
  <si>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</si>
  <si>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</si>
  <si>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</si>
  <si>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</si>
  <si>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</si>
  <si>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</si>
  <si>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</si>
  <si>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</si>
  <si>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</si>
  <si>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</si>
  <si>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</si>
  <si>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</si>
  <si>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</si>
  <si>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</si>
  <si>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</si>
  <si>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</si>
  <si>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</si>
  <si>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</si>
  <si>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</si>
  <si>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</si>
  <si>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</si>
  <si>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</si>
  <si>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</si>
  <si>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</si>
  <si>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</si>
  <si>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</si>
  <si>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</si>
  <si>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</si>
  <si>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</si>
  <si>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</si>
  <si>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</si>
  <si>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</si>
  <si>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</si>
  <si>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</si>
  <si>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</si>
  <si>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</si>
  <si>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</si>
  <si>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</si>
  <si>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</si>
  <si>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</si>
  <si>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</si>
  <si>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</si>
  <si>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</si>
  <si>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</si>
  <si>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</si>
  <si>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</si>
  <si>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</si>
  <si>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</si>
  <si>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</si>
  <si>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</si>
  <si>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</si>
  <si>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</si>
  <si>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</si>
  <si>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</si>
  <si>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</si>
  <si>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</si>
  <si>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</si>
  <si>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</si>
  <si>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</si>
  <si>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</si>
  <si>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</si>
  <si>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</si>
  <si>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</si>
  <si>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</si>
  <si>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</si>
  <si>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</si>
  <si>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</si>
  <si>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</si>
  <si>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</si>
  <si>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</si>
  <si>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</si>
  <si>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</si>
  <si>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</si>
  <si>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</si>
  <si>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</si>
  <si>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</si>
  <si>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</si>
  <si>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</si>
  <si>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</si>
  <si>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</si>
  <si>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</si>
  <si>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</si>
  <si>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</si>
  <si>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</si>
  <si>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</si>
  <si>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</si>
  <si>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</si>
  <si>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</si>
  <si>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</si>
  <si>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</si>
  <si>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</si>
  <si>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</si>
  <si>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</si>
  <si>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</si>
  <si>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</si>
  <si>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</si>
  <si>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</si>
  <si>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</si>
  <si>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</si>
  <si>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</si>
  <si>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</si>
  <si>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</si>
  <si>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</si>
  <si>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</si>
  <si>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</si>
  <si>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</si>
  <si>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</si>
  <si>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</si>
  <si>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</si>
  <si>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</si>
  <si>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</si>
  <si>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</si>
  <si>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</si>
  <si>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</si>
  <si>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</si>
  <si>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</si>
  <si>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</si>
  <si>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</si>
  <si>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</si>
  <si>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</si>
  <si>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</si>
  <si>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</si>
  <si>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</si>
  <si>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</si>
  <si>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</si>
  <si>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</si>
  <si>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</si>
  <si>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</si>
  <si>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</si>
  <si>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</si>
  <si>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</si>
  <si>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</si>
  <si>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</si>
  <si>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</si>
  <si>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</si>
  <si>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</si>
  <si>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</si>
  <si>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</si>
  <si>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</si>
  <si>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</si>
  <si>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</si>
  <si>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</si>
  <si>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</si>
  <si>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</si>
  <si>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</si>
  <si>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</si>
  <si>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</si>
  <si>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</si>
  <si>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</si>
  <si>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</si>
  <si>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</si>
  <si>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</si>
  <si>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</si>
  <si>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</si>
  <si>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</si>
  <si>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</si>
  <si>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</si>
  <si>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</si>
  <si>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</si>
  <si>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</si>
  <si>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</si>
  <si>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</si>
  <si>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</si>
  <si>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</si>
  <si>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</si>
  <si>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</si>
  <si>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</si>
  <si>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</si>
  <si>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</si>
  <si>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</si>
  <si>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</si>
  <si>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</si>
  <si>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</si>
  <si>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</si>
  <si>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</si>
  <si>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</si>
  <si>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</si>
  <si>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</si>
  <si>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</si>
  <si>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</si>
  <si>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</si>
  <si>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</si>
  <si>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</si>
  <si>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</si>
  <si>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</si>
  <si>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</si>
  <si>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</si>
  <si>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</si>
  <si>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</si>
  <si>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</si>
  <si>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</si>
  <si>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</si>
  <si>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</si>
  <si>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</si>
  <si>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</si>
  <si>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</si>
  <si>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</si>
  <si>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</si>
  <si>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</si>
  <si>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</si>
  <si>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</si>
  <si>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</si>
  <si>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</si>
  <si>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</si>
  <si>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</si>
  <si>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</si>
  <si>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</si>
  <si>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</si>
  <si>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</si>
  <si>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</si>
  <si>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</si>
  <si>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</si>
  <si>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</si>
  <si>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</si>
  <si>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</si>
  <si>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</si>
  <si>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</si>
  <si>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</si>
  <si>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</si>
  <si>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</si>
  <si>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</si>
  <si>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</si>
  <si>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</si>
  <si>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</si>
  <si>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</si>
  <si>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</si>
  <si>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</si>
  <si>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</si>
  <si>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</si>
  <si>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</si>
  <si>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</si>
  <si>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</si>
  <si>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</si>
  <si>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</si>
  <si>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</si>
  <si>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</si>
  <si>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</si>
  <si>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</si>
  <si>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</si>
  <si>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</si>
  <si>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</si>
  <si>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</si>
  <si>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</si>
  <si>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</si>
  <si>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</si>
  <si>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</si>
  <si>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</si>
  <si>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</si>
  <si>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</si>
  <si>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</si>
  <si>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</si>
  <si>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</si>
  <si>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</si>
  <si>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</si>
  <si>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</si>
  <si>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</si>
  <si>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</si>
  <si>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</si>
  <si>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</si>
  <si>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</si>
  <si>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</si>
  <si>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</si>
  <si>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</si>
  <si>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</si>
  <si>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</si>
  <si>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</si>
  <si>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</si>
  <si>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</si>
  <si>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</si>
  <si>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</si>
  <si>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</si>
  <si>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</si>
  <si>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</si>
  <si>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</si>
  <si>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</si>
  <si>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</si>
  <si>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</si>
  <si>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</si>
  <si>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</si>
  <si>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</si>
  <si>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</si>
  <si>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</si>
  <si>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</si>
  <si>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</si>
  <si>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</si>
  <si>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</si>
  <si>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</si>
  <si>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</si>
  <si>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</si>
  <si>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</si>
  <si>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</si>
  <si>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</si>
  <si>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</si>
  <si>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</si>
  <si>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</si>
  <si>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</si>
  <si>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</si>
  <si>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</si>
  <si>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</si>
  <si>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</si>
  <si>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</si>
  <si>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</si>
  <si>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</si>
  <si>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</si>
  <si>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</si>
  <si>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</si>
  <si>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</si>
  <si>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</si>
  <si>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</si>
  <si>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</si>
  <si>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</si>
  <si>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</si>
  <si>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</si>
  <si>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</si>
  <si>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</si>
  <si>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</si>
  <si>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</si>
  <si>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</si>
  <si>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</si>
  <si>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</si>
  <si>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</si>
  <si>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</si>
  <si>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</si>
  <si>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</si>
  <si>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</si>
  <si>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</si>
  <si>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</si>
  <si>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</si>
  <si>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</si>
  <si>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</si>
  <si>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</si>
  <si>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</si>
  <si>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</si>
  <si>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</si>
  <si>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</si>
  <si>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</si>
  <si>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</si>
  <si>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</si>
  <si>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</si>
  <si>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</si>
  <si>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</si>
  <si>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</si>
  <si>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</si>
  <si>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</si>
  <si>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</si>
  <si>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</si>
  <si>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</si>
  <si>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</si>
  <si>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</si>
  <si>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</si>
  <si>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</si>
  <si>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</si>
  <si>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</si>
  <si>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</si>
  <si>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</si>
  <si>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</si>
  <si>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</si>
  <si>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</si>
  <si>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</si>
  <si>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</si>
  <si>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</si>
  <si>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</si>
  <si>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</si>
  <si>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</si>
  <si>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</si>
  <si>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</si>
  <si>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</si>
  <si>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</si>
  <si>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</si>
  <si>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</si>
  <si>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</si>
  <si>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</si>
  <si>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</si>
  <si>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</si>
  <si>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</si>
  <si>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</si>
  <si>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</si>
  <si>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</si>
  <si>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</si>
  <si>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</si>
  <si>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</si>
  <si>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</si>
  <si>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</si>
  <si>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</si>
  <si>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</si>
  <si>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</si>
  <si>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</si>
  <si>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</si>
  <si>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</si>
  <si>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</si>
  <si>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</si>
  <si>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</si>
  <si>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</si>
  <si>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</si>
  <si>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</si>
  <si>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</si>
  <si>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</si>
  <si>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</si>
  <si>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</si>
  <si>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</si>
  <si>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</si>
  <si>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</si>
  <si>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</si>
  <si>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</si>
  <si>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</si>
  <si>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</si>
  <si>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</si>
  <si>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</si>
  <si>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</si>
  <si>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</si>
  <si>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</si>
  <si>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</si>
  <si>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</si>
  <si>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</si>
  <si>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</si>
  <si>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</si>
  <si>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</si>
  <si>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</si>
  <si>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</si>
  <si>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</si>
  <si>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</si>
  <si>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</si>
  <si>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</si>
  <si>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</si>
  <si>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</si>
  <si>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</si>
  <si>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</si>
  <si>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</si>
  <si>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</si>
  <si>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</si>
  <si>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</si>
  <si>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</si>
  <si>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</si>
  <si>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</si>
  <si>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</si>
  <si>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</si>
  <si>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</si>
  <si>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</si>
  <si>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</si>
  <si>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</si>
  <si>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</si>
  <si>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</si>
  <si>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</si>
  <si>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</si>
  <si>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</si>
  <si>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</si>
  <si>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</si>
  <si>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</si>
  <si>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</si>
  <si>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</si>
  <si>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</si>
  <si>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</si>
  <si>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</si>
  <si>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</si>
  <si>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</si>
  <si>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</si>
  <si>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</si>
  <si>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</si>
  <si>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</si>
  <si>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</si>
  <si>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</si>
  <si>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</si>
  <si>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</si>
  <si>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</si>
  <si>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</si>
  <si>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</si>
  <si>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</si>
  <si>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</si>
  <si>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</si>
  <si>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</si>
  <si>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</si>
  <si>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</si>
  <si>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</si>
  <si>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</si>
  <si>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</si>
  <si>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</si>
  <si>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</si>
  <si>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</si>
  <si>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</si>
  <si>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</si>
  <si>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</si>
  <si>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</si>
  <si>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</si>
  <si>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</si>
  <si>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</si>
  <si>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</si>
  <si>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</si>
  <si>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</si>
  <si>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</si>
  <si>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</si>
  <si>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</si>
  <si>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</si>
  <si>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</si>
  <si>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</si>
  <si>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</si>
  <si>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</si>
  <si>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</si>
  <si>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</si>
  <si>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</si>
  <si>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</si>
  <si>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</si>
  <si>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</si>
  <si>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</si>
  <si>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</si>
  <si>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</si>
  <si>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</si>
  <si>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</si>
  <si>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</si>
  <si>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</si>
  <si>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</si>
  <si>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</si>
  <si>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</si>
  <si>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</si>
  <si>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</si>
  <si>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</si>
  <si>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</si>
  <si>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</si>
  <si>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</si>
  <si>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</si>
  <si>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</si>
  <si>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</si>
  <si>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</si>
  <si>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</si>
  <si>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</si>
  <si>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</si>
  <si>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</si>
  <si>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</si>
  <si>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</si>
  <si>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</si>
  <si>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</si>
  <si>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</si>
  <si>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</si>
  <si>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</si>
  <si>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</si>
  <si>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</si>
  <si>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</si>
  <si>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</si>
  <si>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</si>
  <si>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</si>
  <si>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</si>
  <si>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</si>
  <si>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</si>
  <si>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</si>
  <si>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</si>
  <si>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</si>
  <si>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</si>
  <si>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</si>
  <si>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</si>
  <si>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</si>
  <si>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</si>
  <si>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</si>
  <si>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</si>
  <si>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</si>
  <si>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</si>
  <si>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</si>
  <si>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</si>
  <si>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</si>
  <si>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</si>
  <si>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</si>
  <si>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</si>
  <si>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</si>
  <si>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</si>
  <si>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</si>
  <si>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</si>
  <si>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</si>
  <si>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</si>
  <si>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</si>
  <si>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</si>
  <si>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</si>
  <si>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</si>
  <si>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</si>
  <si>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</si>
  <si>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</si>
  <si>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</si>
  <si>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</si>
  <si>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</si>
  <si>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</si>
  <si>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</si>
  <si>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</si>
  <si>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</si>
  <si>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</si>
  <si>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</si>
  <si>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</si>
  <si>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</si>
  <si>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</si>
  <si>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</si>
  <si>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</si>
  <si>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</si>
  <si>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</si>
  <si>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</si>
  <si>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</si>
  <si>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</si>
  <si>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</si>
  <si>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</si>
  <si>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</si>
  <si>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</si>
  <si>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</si>
  <si>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</si>
  <si>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</si>
  <si>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</si>
  <si>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</si>
  <si>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</si>
  <si>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</si>
  <si>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</si>
  <si>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</si>
  <si>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</si>
  <si>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</si>
  <si>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</si>
  <si>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</si>
  <si>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</si>
  <si>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</si>
  <si>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</si>
  <si>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</si>
  <si>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</si>
  <si>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</si>
  <si>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</si>
  <si>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</si>
  <si>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</si>
  <si>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</si>
  <si>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</si>
  <si>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</si>
  <si>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</si>
  <si>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</si>
  <si>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</si>
  <si>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</si>
  <si>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</si>
  <si>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</si>
  <si>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</si>
  <si>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</si>
  <si>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</si>
  <si>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</si>
  <si>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</si>
  <si>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</si>
  <si>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</si>
  <si>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</si>
  <si>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</si>
  <si>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</si>
  <si>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</si>
  <si>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</si>
  <si>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</si>
  <si>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</si>
  <si>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</si>
  <si>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</si>
  <si>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</si>
  <si>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</si>
  <si>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</si>
  <si>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</si>
  <si>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</si>
  <si>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</si>
  <si>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</si>
  <si>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</si>
  <si>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</si>
  <si>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</si>
  <si>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</si>
  <si>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</si>
  <si>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</si>
  <si>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</si>
  <si>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</si>
  <si>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</si>
  <si>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</si>
  <si>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</si>
  <si>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</si>
  <si>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</si>
  <si>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</si>
  <si>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</si>
  <si>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</si>
  <si>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</si>
  <si>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</si>
  <si>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</si>
  <si>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</si>
  <si>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</si>
  <si>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</si>
  <si>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</si>
  <si>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</si>
  <si>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</si>
  <si>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</si>
  <si>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</si>
  <si>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</si>
  <si>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</si>
  <si>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</si>
  <si>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</si>
  <si>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</si>
  <si>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</si>
  <si>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</si>
  <si>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</si>
  <si>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</si>
  <si>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</si>
  <si>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</si>
  <si>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</si>
  <si>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</si>
  <si>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</si>
  <si>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</si>
  <si>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</si>
  <si>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</si>
  <si>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</si>
  <si>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</si>
  <si>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</si>
  <si>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</si>
  <si>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</si>
  <si>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</si>
  <si>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</si>
  <si>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</si>
  <si>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</si>
  <si>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</si>
  <si>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</si>
  <si>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</si>
  <si>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</si>
  <si>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</si>
  <si>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</si>
  <si>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</si>
  <si>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</si>
  <si>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</si>
  <si>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</si>
  <si>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</si>
  <si>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</si>
  <si>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</si>
  <si>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</si>
  <si>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</si>
  <si>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</si>
  <si>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</si>
  <si>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</si>
  <si>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</si>
  <si>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</si>
  <si>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</si>
  <si>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</si>
  <si>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</si>
  <si>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</si>
  <si>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</si>
  <si>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</si>
  <si>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</si>
  <si>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</si>
  <si>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</si>
  <si>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</si>
  <si>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</si>
  <si>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</si>
  <si>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</si>
  <si>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</si>
  <si>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</si>
  <si>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</si>
  <si>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</si>
  <si>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</si>
  <si>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</si>
  <si>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</si>
  <si>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</si>
  <si>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</si>
  <si>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</si>
  <si>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</si>
  <si>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</si>
  <si>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</si>
  <si>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</si>
  <si>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</si>
  <si>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</si>
  <si>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</si>
  <si>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</si>
  <si>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</si>
  <si>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</si>
  <si>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</si>
  <si>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</si>
  <si>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</si>
  <si>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</si>
  <si>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</si>
  <si>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</si>
  <si>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</si>
  <si>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</si>
  <si>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</si>
  <si>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</si>
  <si>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</si>
  <si>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</si>
  <si>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</si>
  <si>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</si>
  <si>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</si>
  <si>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</si>
  <si>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</si>
  <si>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</si>
  <si>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</si>
  <si>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</si>
  <si>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</si>
  <si>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</si>
  <si>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</si>
  <si>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</si>
  <si>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</si>
  <si>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</si>
  <si>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</si>
  <si>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</si>
  <si>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</si>
  <si>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</si>
  <si>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</si>
  <si>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</si>
  <si>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</si>
  <si>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</si>
  <si>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</si>
  <si>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</si>
  <si>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</si>
  <si>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</si>
  <si>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</si>
  <si>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</si>
  <si>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</si>
  <si>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</si>
  <si>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</si>
  <si>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</si>
  <si>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</si>
  <si>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</si>
  <si>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</si>
  <si>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</si>
  <si>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</si>
  <si>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</si>
  <si>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</si>
  <si>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</si>
  <si>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</si>
  <si>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</si>
  <si>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</si>
  <si>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</si>
  <si>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</si>
  <si>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</si>
  <si>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</si>
  <si>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</si>
  <si>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</si>
  <si>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</si>
  <si>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</si>
  <si>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</si>
  <si>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</si>
  <si>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</si>
  <si>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</si>
  <si>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</si>
  <si>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</si>
  <si>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</si>
  <si>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</si>
  <si>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</si>
  <si>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</si>
  <si>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</si>
  <si>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</si>
  <si>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</si>
  <si>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</si>
  <si>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</si>
  <si>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</si>
  <si>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</si>
  <si>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</si>
  <si>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</si>
  <si>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</si>
  <si>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</si>
  <si>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</si>
  <si>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</si>
  <si>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</si>
  <si>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</si>
  <si>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</si>
  <si>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</si>
  <si>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</si>
  <si>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</si>
  <si>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</si>
  <si>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</si>
  <si>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</si>
  <si>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</si>
  <si>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</si>
  <si>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</si>
  <si>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</si>
  <si>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</si>
  <si>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</si>
  <si>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</si>
  <si>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</si>
  <si>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</si>
  <si>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</si>
  <si>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</si>
  <si>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</si>
  <si>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</si>
  <si>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</si>
  <si>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</si>
  <si>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</si>
  <si>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</si>
  <si>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</si>
  <si>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</si>
  <si>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</si>
  <si>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</si>
  <si>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</si>
  <si>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</si>
  <si>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</si>
  <si>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</si>
  <si>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</si>
  <si>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</si>
  <si>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</si>
  <si>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</si>
  <si>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</si>
  <si>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</si>
  <si>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</si>
  <si>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</si>
  <si>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</si>
  <si>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</si>
  <si>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</si>
  <si>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</si>
  <si>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</si>
  <si>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</si>
  <si>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</si>
  <si>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</si>
  <si>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</si>
  <si>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</si>
  <si>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</si>
  <si>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</si>
  <si>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</si>
  <si>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</si>
  <si>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</si>
  <si>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</si>
  <si>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</si>
  <si>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</si>
  <si>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</si>
  <si>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</si>
  <si>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</si>
  <si>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</si>
  <si>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</si>
  <si>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</si>
  <si>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</si>
  <si>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</si>
  <si>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</si>
  <si>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</si>
  <si>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</si>
  <si>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</si>
  <si>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</si>
  <si>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</si>
  <si>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</si>
  <si>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</si>
  <si>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</si>
  <si>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</si>
  <si>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</si>
  <si>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</si>
  <si>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</si>
  <si>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</si>
  <si>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</si>
  <si>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</si>
  <si>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</si>
  <si>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</si>
  <si>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</si>
  <si>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</si>
  <si>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</si>
  <si>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</si>
  <si>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</si>
  <si>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</si>
  <si>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</si>
  <si>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</si>
  <si>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</si>
  <si>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</si>
  <si>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</si>
  <si>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</si>
  <si>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</si>
  <si>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</si>
  <si>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</si>
  <si>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</si>
  <si>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</si>
  <si>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</si>
  <si>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</si>
  <si>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</si>
  <si>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</si>
  <si>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</si>
  <si>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</si>
  <si>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</si>
  <si>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</si>
  <si>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</si>
  <si>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</si>
  <si>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</si>
  <si>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</si>
  <si>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</si>
  <si>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</si>
  <si>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</si>
  <si>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</si>
  <si>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</si>
  <si>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</si>
  <si>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</si>
  <si>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</si>
  <si>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</si>
  <si>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</si>
  <si>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</si>
  <si>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</si>
  <si>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</si>
  <si>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</si>
  <si>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</si>
  <si>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</si>
  <si>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</si>
  <si>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</si>
  <si>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</si>
  <si>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</si>
  <si>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</si>
  <si>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</si>
  <si>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</si>
  <si>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</si>
  <si>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</si>
  <si>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</si>
  <si>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</si>
  <si>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</si>
  <si>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</si>
  <si>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</si>
  <si>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</si>
  <si>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</si>
  <si>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</si>
  <si>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</si>
  <si>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</si>
  <si>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</si>
  <si>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</si>
  <si>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</si>
  <si>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</si>
  <si>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</si>
  <si>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</si>
  <si>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</si>
  <si>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</si>
  <si>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</si>
  <si>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</si>
  <si>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</si>
  <si>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</si>
  <si>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</si>
  <si>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</si>
  <si>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</si>
  <si>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</si>
  <si>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</si>
  <si>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</si>
  <si>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</si>
  <si>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</si>
  <si>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</si>
  <si>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</si>
  <si>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</si>
  <si>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</si>
  <si>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</si>
  <si>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</si>
  <si>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</si>
  <si>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</si>
  <si>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</si>
  <si>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</si>
  <si>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</si>
  <si>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</si>
  <si>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</si>
  <si>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</si>
  <si>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</si>
  <si>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</si>
  <si>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</si>
  <si>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</si>
  <si>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</si>
  <si>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</si>
  <si>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</si>
  <si>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</si>
  <si>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</si>
  <si>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</si>
  <si>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</si>
  <si>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</si>
  <si>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</si>
  <si>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</si>
  <si>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</si>
  <si>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</si>
  <si>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</si>
  <si>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</si>
  <si>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</si>
  <si>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</si>
  <si>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</si>
  <si>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</si>
  <si>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</si>
  <si>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</si>
  <si>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</si>
  <si>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</si>
  <si>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</si>
  <si>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</si>
  <si>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</si>
  <si>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</si>
  <si>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</si>
  <si>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</si>
  <si>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</si>
  <si>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</si>
  <si>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</si>
  <si>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</si>
  <si>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</si>
  <si>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</si>
  <si>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</si>
  <si>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</si>
  <si>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</si>
  <si>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</si>
  <si>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</si>
  <si>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</si>
  <si>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</si>
  <si>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</si>
  <si>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</si>
  <si>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</si>
  <si>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</si>
  <si>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</si>
  <si>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</si>
  <si>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</si>
  <si>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</si>
  <si>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</si>
  <si>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</si>
  <si>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</si>
  <si>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</si>
  <si>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</si>
  <si>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</si>
  <si>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</si>
  <si>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</si>
  <si>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</si>
  <si>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</si>
  <si>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</si>
  <si>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</si>
  <si>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</si>
  <si>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</si>
  <si>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</si>
  <si>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</si>
  <si>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</si>
  <si>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</si>
  <si>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</si>
  <si>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</si>
  <si>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</si>
  <si>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</si>
  <si>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</si>
  <si>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</si>
  <si>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</si>
  <si>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</si>
  <si>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</si>
  <si>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</si>
  <si>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</si>
  <si>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</si>
  <si>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</si>
  <si>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</si>
  <si>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</si>
  <si>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</si>
  <si>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</si>
  <si>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</si>
  <si>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</si>
  <si>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</si>
  <si>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</si>
  <si>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</si>
  <si>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</si>
  <si>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</si>
  <si>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</si>
  <si>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</si>
  <si>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</si>
  <si>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</si>
  <si>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</si>
  <si>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</si>
  <si>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</si>
  <si>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</si>
  <si>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</si>
  <si>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</si>
  <si>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</si>
  <si>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</si>
  <si>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</si>
  <si>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</si>
  <si>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</si>
  <si>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</si>
  <si>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</si>
  <si>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</si>
  <si>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</si>
  <si>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</si>
  <si>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</si>
  <si>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</si>
  <si>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</si>
  <si>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</si>
  <si>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</si>
  <si>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</si>
  <si>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</si>
  <si>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</si>
  <si>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</si>
  <si>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</si>
  <si>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</si>
  <si>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</si>
  <si>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</si>
  <si>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</si>
  <si>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</si>
  <si>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</si>
  <si>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</si>
  <si>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</si>
  <si>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</si>
  <si>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</si>
  <si>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</si>
  <si>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</si>
  <si>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</si>
  <si>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</si>
  <si>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</si>
  <si>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</si>
  <si>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</si>
  <si>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</si>
  <si>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</si>
  <si>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</si>
  <si>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</si>
  <si>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</si>
  <si>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</si>
  <si>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</si>
  <si>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</si>
  <si>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</si>
  <si>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</si>
  <si>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</si>
  <si>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</si>
  <si>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</si>
  <si>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</si>
  <si>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</si>
  <si>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</si>
  <si>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</si>
  <si>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</si>
  <si>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</si>
  <si>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</si>
  <si>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</si>
  <si>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</si>
  <si>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</si>
  <si>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</si>
  <si>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</si>
  <si>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</si>
  <si>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</si>
  <si>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</si>
  <si>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</si>
  <si>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</si>
  <si>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</si>
  <si>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</si>
  <si>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</si>
  <si>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</si>
  <si>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</si>
  <si>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</si>
  <si>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</si>
  <si>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</si>
  <si>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</si>
  <si>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</si>
  <si>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</si>
  <si>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</si>
  <si>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</si>
  <si>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</si>
  <si>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</si>
  <si>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</si>
  <si>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</si>
  <si>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</si>
  <si>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</si>
  <si>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</si>
  <si>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</si>
  <si>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</si>
  <si>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</si>
  <si>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</si>
  <si>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</si>
  <si>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</si>
  <si>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</si>
  <si>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</si>
  <si>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</si>
  <si>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</si>
  <si>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</si>
  <si>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</si>
  <si>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</si>
  <si>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</si>
  <si>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</si>
  <si>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</si>
  <si>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</si>
  <si>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</si>
  <si>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</si>
  <si>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</si>
  <si>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</si>
  <si>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</si>
  <si>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</si>
  <si>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</si>
  <si>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</si>
  <si>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</si>
  <si>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</si>
  <si>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</si>
  <si>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</si>
  <si>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</si>
  <si>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</si>
  <si>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</si>
  <si>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</si>
  <si>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</si>
  <si>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</si>
  <si>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</si>
  <si>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</si>
  <si>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</si>
  <si>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</si>
  <si>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</si>
  <si>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</si>
  <si>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</si>
  <si>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</si>
  <si>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</si>
  <si>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</si>
  <si>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</si>
  <si>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</si>
  <si>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</si>
  <si>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</si>
  <si>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</si>
  <si>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</si>
  <si>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</si>
  <si>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</si>
  <si>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</si>
  <si>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</si>
  <si>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</si>
  <si>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</si>
  <si>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</si>
  <si>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</si>
  <si>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</si>
  <si>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</si>
  <si>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</si>
  <si>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</si>
  <si>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</si>
  <si>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</si>
  <si>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</si>
  <si>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</si>
  <si>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</si>
  <si>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</si>
  <si>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</si>
  <si>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</si>
  <si>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</si>
  <si>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</si>
  <si>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</si>
  <si>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</si>
  <si>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</si>
  <si>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</si>
  <si>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</si>
  <si>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</si>
  <si>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</si>
  <si>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</si>
  <si>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</si>
  <si>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</si>
  <si>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</si>
  <si>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</si>
  <si>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</si>
  <si>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</si>
  <si>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</si>
  <si>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</si>
  <si>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</si>
  <si>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</si>
  <si>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</si>
  <si>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</si>
  <si>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</si>
  <si>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</si>
  <si>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</si>
  <si>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</si>
  <si>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</si>
  <si>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</si>
  <si>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</si>
  <si>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</si>
  <si>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</si>
  <si>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</si>
  <si>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</si>
  <si>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</si>
  <si>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</si>
  <si>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</si>
  <si>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</si>
  <si>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</si>
  <si>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</si>
  <si>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</si>
  <si>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</si>
  <si>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</si>
  <si>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</si>
  <si>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</si>
  <si>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</si>
  <si>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</si>
  <si>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</si>
  <si>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</si>
  <si>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</si>
  <si>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</si>
  <si>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</si>
  <si>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</si>
  <si>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</si>
  <si>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</si>
  <si>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</si>
  <si>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</si>
  <si>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</si>
  <si>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</si>
  <si>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</si>
  <si>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</si>
  <si>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</si>
  <si>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</si>
  <si>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</si>
  <si>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</si>
  <si>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</si>
  <si>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</si>
  <si>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</si>
  <si>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</si>
  <si>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</si>
  <si>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</si>
  <si>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</si>
  <si>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</si>
  <si>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</si>
  <si>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</si>
  <si>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</si>
  <si>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</si>
  <si>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</si>
  <si>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</si>
  <si>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</si>
  <si>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</si>
  <si>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</si>
  <si>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</si>
  <si>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</si>
  <si>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</si>
  <si>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</si>
  <si>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</si>
  <si>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</si>
  <si>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</si>
  <si>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</si>
  <si>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</si>
  <si>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</si>
  <si>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</si>
  <si>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</si>
  <si>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</si>
  <si>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</si>
  <si>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</si>
  <si>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</si>
  <si>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</si>
  <si>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</si>
  <si>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</si>
  <si>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</si>
  <si>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</si>
  <si>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</si>
  <si>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</si>
  <si>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</si>
  <si>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</si>
  <si>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</si>
  <si>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</si>
  <si>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</si>
  <si>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</si>
  <si>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</si>
  <si>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</si>
  <si>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</si>
  <si>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</si>
  <si>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</si>
  <si>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</si>
  <si>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</si>
  <si>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</si>
  <si>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</si>
  <si>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</si>
  <si>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</si>
  <si>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</si>
  <si>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</si>
  <si>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</si>
  <si>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</si>
  <si>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</si>
  <si>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</si>
  <si>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</si>
  <si>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</si>
  <si>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</si>
  <si>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</si>
  <si>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</si>
  <si>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</si>
  <si>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</si>
  <si>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</si>
  <si>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</si>
  <si>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</si>
  <si>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</si>
  <si>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</si>
  <si>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</si>
  <si>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</si>
  <si>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</si>
  <si>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</si>
  <si>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</si>
  <si>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</si>
  <si>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</si>
  <si>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</si>
  <si>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</si>
  <si>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</si>
  <si>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</si>
  <si>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</si>
  <si>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</si>
  <si>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</si>
  <si>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</si>
  <si>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</si>
  <si>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</si>
  <si>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</si>
  <si>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</si>
  <si>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</si>
  <si>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</si>
  <si>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</si>
  <si>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</si>
  <si>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</si>
  <si>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</si>
  <si>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</si>
  <si>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</si>
  <si>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</si>
  <si>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</si>
  <si>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</si>
  <si>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</si>
  <si>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</si>
  <si>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</si>
  <si>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</si>
  <si>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</si>
  <si>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</si>
  <si>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</si>
  <si>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</si>
  <si>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</si>
  <si>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</si>
  <si>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</si>
  <si>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</si>
  <si>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</si>
  <si>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</si>
  <si>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</si>
  <si>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</si>
  <si>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</si>
  <si>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</si>
  <si>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</si>
  <si>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</si>
  <si>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</si>
  <si>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</si>
  <si>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</si>
  <si>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</si>
  <si>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</si>
  <si>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</si>
  <si>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</si>
  <si>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</si>
  <si>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</si>
  <si>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</si>
  <si>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</si>
  <si>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</si>
  <si>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</si>
  <si>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</si>
  <si>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</si>
  <si>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</si>
  <si>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</si>
  <si>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</si>
  <si>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</si>
  <si>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</si>
  <si>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</si>
  <si>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</si>
  <si>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</si>
  <si>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</si>
  <si>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</si>
  <si>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</si>
  <si>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</si>
  <si>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</si>
  <si>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</si>
  <si>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</si>
  <si>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</si>
  <si>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</si>
  <si>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</si>
  <si>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</si>
  <si>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</si>
  <si>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</si>
  <si>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</si>
  <si>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</si>
  <si>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</si>
  <si>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</si>
  <si>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</si>
  <si>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</si>
  <si>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</si>
  <si>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</si>
  <si>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</si>
  <si>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</si>
  <si>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</si>
  <si>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</si>
  <si>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</si>
  <si>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</si>
  <si>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</si>
  <si>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</si>
  <si>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</si>
  <si>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</si>
  <si>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</si>
  <si>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</si>
  <si>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</si>
  <si>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</si>
  <si>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</si>
  <si>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</si>
  <si>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</si>
  <si>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</si>
  <si>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</si>
  <si>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</si>
  <si>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</si>
  <si>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</si>
  <si>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</si>
  <si>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</si>
  <si>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</si>
  <si>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</si>
  <si>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</si>
  <si>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</si>
  <si>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</si>
  <si>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</si>
  <si>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</si>
  <si>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</si>
  <si>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</si>
  <si>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</si>
  <si>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</si>
  <si>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</si>
  <si>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</si>
  <si>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</si>
  <si>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</si>
  <si>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</si>
  <si>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</si>
  <si>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</si>
  <si>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</si>
  <si>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</si>
  <si>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</si>
  <si>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</si>
  <si>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</si>
  <si>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</si>
  <si>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</si>
  <si>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</si>
  <si>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</si>
  <si>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</si>
  <si>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</si>
  <si>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</si>
  <si>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</si>
  <si>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</si>
  <si>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</si>
  <si>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</si>
  <si>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</si>
  <si>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</si>
  <si>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</si>
  <si>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</si>
  <si>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</si>
  <si>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</si>
  <si>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</si>
  <si>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</si>
  <si>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</si>
  <si>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</si>
  <si>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</si>
  <si>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</si>
  <si>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</si>
  <si>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</si>
  <si>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</si>
  <si>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</si>
  <si>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</si>
  <si>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</si>
  <si>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</si>
  <si>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</si>
  <si>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</si>
  <si>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</si>
  <si>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</si>
  <si>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</si>
  <si>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</si>
  <si>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</si>
  <si>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</si>
  <si>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</si>
  <si>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</si>
  <si>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</si>
  <si>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</si>
  <si>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</si>
  <si>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</si>
  <si>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</si>
  <si>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</si>
  <si>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</si>
  <si>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</si>
  <si>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</si>
  <si>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</si>
  <si>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</si>
  <si>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</si>
  <si>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</si>
  <si>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</si>
  <si>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</si>
  <si>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</si>
  <si>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</si>
  <si>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</si>
  <si>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</si>
  <si>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</si>
  <si>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</si>
  <si>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</si>
  <si>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</si>
  <si>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</si>
  <si>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</si>
  <si>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</si>
  <si>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</si>
  <si>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</si>
  <si>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</si>
  <si>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</si>
  <si>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</si>
  <si>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</si>
  <si>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</si>
  <si>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</si>
  <si>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</si>
  <si>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</si>
  <si>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</si>
  <si>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</si>
  <si>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</si>
  <si>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</si>
  <si>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</si>
  <si>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</si>
  <si>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</si>
  <si>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</si>
  <si>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</si>
  <si>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</si>
  <si>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</si>
  <si>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</si>
  <si>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</si>
  <si>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</si>
  <si>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</si>
  <si>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</si>
  <si>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</si>
  <si>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</si>
  <si>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</si>
  <si>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</si>
  <si>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</si>
  <si>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</si>
  <si>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</si>
  <si>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</si>
  <si>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</si>
  <si>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</si>
  <si>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</si>
  <si>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</si>
  <si>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</si>
  <si>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</si>
  <si>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</si>
  <si>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</si>
  <si>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</si>
  <si>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</si>
  <si>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</si>
  <si>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</si>
  <si>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</si>
  <si>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</si>
  <si>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</si>
  <si>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</si>
  <si>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</si>
  <si>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</si>
  <si>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</si>
  <si>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</si>
  <si>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</si>
  <si>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</si>
  <si>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</si>
  <si>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</si>
  <si>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</si>
  <si>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</si>
  <si>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</si>
  <si>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</si>
  <si>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</si>
  <si>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</si>
  <si>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</si>
  <si>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</si>
  <si>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</si>
  <si>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</si>
  <si>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</si>
  <si>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</si>
  <si>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</si>
  <si>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</si>
  <si>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</si>
  <si>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</si>
  <si>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</si>
  <si>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</si>
  <si>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</si>
  <si>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</si>
  <si>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</si>
  <si>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</si>
  <si>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</si>
  <si>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</si>
  <si>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</si>
  <si>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</si>
  <si>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</si>
  <si>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</si>
  <si>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</si>
  <si>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</si>
  <si>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</si>
  <si>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</si>
  <si>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</si>
  <si>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</si>
  <si>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</si>
  <si>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</si>
  <si>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</si>
  <si>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</si>
  <si>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</si>
  <si>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</si>
  <si>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</si>
  <si>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</si>
  <si>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</si>
  <si>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</si>
  <si>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</si>
  <si>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</si>
  <si>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</si>
  <si>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</si>
  <si>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</si>
  <si>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</si>
  <si>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</si>
  <si>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</si>
  <si>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</si>
  <si>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</si>
  <si>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</si>
  <si>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</si>
  <si>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</si>
  <si>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</si>
  <si>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</si>
  <si>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</si>
  <si>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</si>
  <si>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</si>
  <si>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</si>
  <si>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</si>
  <si>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</si>
  <si>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</si>
  <si>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</si>
  <si>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</si>
  <si>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</si>
  <si>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</si>
  <si>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</si>
  <si>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</si>
  <si>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</si>
  <si>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</si>
  <si>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</si>
  <si>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</si>
  <si>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</si>
  <si>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</si>
  <si>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</si>
  <si>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</si>
  <si>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</si>
  <si>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</si>
  <si>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</si>
  <si>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</si>
  <si>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</si>
  <si>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</si>
  <si>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</si>
  <si>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</si>
  <si>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</si>
  <si>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</si>
  <si>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</si>
  <si>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</si>
  <si>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</si>
  <si>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</si>
  <si>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</si>
  <si>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</si>
  <si>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</si>
  <si>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</si>
  <si>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</si>
  <si>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</si>
  <si>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</si>
  <si>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</si>
  <si>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</si>
  <si>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</si>
  <si>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</si>
  <si>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</si>
  <si>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</si>
  <si>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</si>
  <si>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</si>
  <si>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</si>
  <si>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</si>
  <si>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</si>
  <si>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</si>
  <si>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</si>
  <si>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</si>
  <si>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</si>
  <si>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</si>
  <si>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</si>
  <si>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</si>
  <si>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</si>
  <si>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</si>
  <si>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</si>
  <si>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</si>
  <si>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</si>
  <si>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</si>
  <si>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</si>
  <si>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</si>
  <si>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</si>
  <si>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</si>
  <si>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</si>
  <si>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</si>
  <si>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</si>
  <si>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</si>
  <si>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</si>
  <si>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</si>
  <si>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</si>
  <si>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</si>
  <si>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</si>
  <si>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</si>
  <si>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</si>
  <si>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</si>
  <si>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</si>
  <si>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</si>
  <si>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</si>
  <si>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</si>
  <si>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</si>
  <si>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</si>
  <si>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</si>
  <si>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</si>
  <si>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</si>
  <si>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</si>
  <si>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</si>
  <si>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</si>
  <si>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</si>
  <si>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</si>
  <si>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</si>
  <si>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</si>
  <si>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</si>
  <si>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</si>
  <si>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</si>
  <si>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</si>
  <si>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</si>
  <si>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</si>
  <si>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</si>
  <si>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</si>
  <si>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</si>
  <si>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</si>
  <si>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NOVI GOLUBOVEC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</si>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</sst>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numFmts count="5">
    <numFmt numFmtId="43" formatCode="_-* #,##0.00\ _k_n_-;\-* #,##0.00\ _k_n_-;_-* &quot;-&quot;??\ _k_n_-;_-@_-"/>
    <numFmt numFmtId="164" formatCode="_(* #,##0.00_);_(* \(#,##0.00\);_(* &quot;-&quot;??_);_(@_)"/>
    <numFmt numFmtId="165" formatCode="00000"/>
    <numFmt numFmtId="166" formatCode="000"/>
    <numFmt numFmtId="167"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2" xfId="47"/>
    <cellStyle name="Obično" xfId="0" builtinId="0"/>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280061.90999999997</v>
      </c>
      <c r="D2" s="7">
        <f>'PR-RAS'!E6</f>
        <v>303690.78999999998</v>
      </c>
      <c r="E2" s="7">
        <v>0</v>
      </c>
      <c r="F2" s="7">
        <v>0</v>
      </c>
      <c r="G2" s="8">
        <f t="shared" ref="G2:G274" si="0">(B2/1000)*(C2*1+D2*2)</f>
        <v>887.44349</v>
      </c>
      <c r="H2" s="8">
        <f t="shared" ref="H2:H274" si="1">ABS(C2-ROUND(C2,0))+ABS(D2-ROUND(D2,0))</f>
        <v>0.30000000004656613</v>
      </c>
      <c r="I2" s="9">
        <v>0</v>
      </c>
      <c r="J2" s="4"/>
      <c r="K2" s="5"/>
      <c r="L2" s="5"/>
      <c r="M2" s="5"/>
      <c r="N2" s="5"/>
      <c r="O2" s="5"/>
      <c r="P2" s="5"/>
      <c r="Q2" s="5"/>
      <c r="R2" s="5"/>
      <c r="S2" s="5"/>
      <c r="T2" s="5"/>
      <c r="U2" s="5"/>
      <c r="V2" s="5"/>
      <c r="W2" s="5"/>
      <c r="X2" s="5"/>
      <c r="Y2" s="5"/>
      <c r="Z2" s="5"/>
    </row>
    <row r="3" spans="1:26" ht="12.75" customHeight="1">
      <c r="A3" s="10">
        <v>151</v>
      </c>
      <c r="B3" s="2">
        <v>2</v>
      </c>
      <c r="C3" s="2">
        <f>'PR-RAS'!D7</f>
        <v>117023.37</v>
      </c>
      <c r="D3" s="2">
        <f>'PR-RAS'!E7</f>
        <v>133060.54999999999</v>
      </c>
      <c r="E3" s="2">
        <v>0</v>
      </c>
      <c r="F3" s="2">
        <v>0</v>
      </c>
      <c r="G3" s="3">
        <f t="shared" si="0"/>
        <v>766.28893999999991</v>
      </c>
      <c r="H3" s="3">
        <f t="shared" si="1"/>
        <v>0.82000000000698492</v>
      </c>
      <c r="I3" s="11">
        <v>0</v>
      </c>
      <c r="J3" s="4"/>
      <c r="K3" s="5"/>
      <c r="L3" s="5"/>
      <c r="M3" s="5"/>
      <c r="N3" s="5"/>
      <c r="O3" s="5"/>
      <c r="P3" s="5"/>
      <c r="Q3" s="5"/>
      <c r="R3" s="5"/>
      <c r="S3" s="5"/>
      <c r="T3" s="5"/>
      <c r="U3" s="5"/>
      <c r="V3" s="5"/>
      <c r="W3" s="5"/>
      <c r="X3" s="5"/>
      <c r="Y3" s="5"/>
      <c r="Z3" s="5"/>
    </row>
    <row r="4" spans="1:26" ht="12.75" customHeight="1">
      <c r="A4" s="10">
        <v>151</v>
      </c>
      <c r="B4" s="2">
        <v>3</v>
      </c>
      <c r="C4" s="2">
        <f>'PR-RAS'!D8</f>
        <v>115187.58</v>
      </c>
      <c r="D4" s="2">
        <f>'PR-RAS'!E8</f>
        <v>131577.35999999999</v>
      </c>
      <c r="E4" s="2">
        <v>0</v>
      </c>
      <c r="F4" s="2">
        <v>0</v>
      </c>
      <c r="G4" s="3">
        <f t="shared" si="0"/>
        <v>1135.0269000000001</v>
      </c>
      <c r="H4" s="3">
        <f t="shared" si="1"/>
        <v>0.77999999998428393</v>
      </c>
      <c r="I4" s="11">
        <v>0</v>
      </c>
      <c r="J4" s="4"/>
      <c r="K4" s="5"/>
      <c r="L4" s="5"/>
      <c r="M4" s="5"/>
      <c r="N4" s="5"/>
      <c r="O4" s="5"/>
      <c r="P4" s="5"/>
      <c r="Q4" s="5"/>
      <c r="R4" s="5"/>
      <c r="S4" s="5"/>
      <c r="T4" s="5"/>
      <c r="U4" s="5"/>
      <c r="V4" s="5"/>
      <c r="W4" s="5"/>
      <c r="X4" s="5"/>
      <c r="Y4" s="5"/>
      <c r="Z4" s="5"/>
    </row>
    <row r="5" spans="1:26" ht="12.75" customHeight="1">
      <c r="A5" s="10">
        <v>151</v>
      </c>
      <c r="B5" s="2">
        <v>4</v>
      </c>
      <c r="C5" s="2">
        <f>'PR-RAS'!D9</f>
        <v>110183.25</v>
      </c>
      <c r="D5" s="2">
        <f>'PR-RAS'!E9</f>
        <v>128979.01</v>
      </c>
      <c r="E5" s="2">
        <v>0</v>
      </c>
      <c r="F5" s="2">
        <v>0</v>
      </c>
      <c r="G5" s="3">
        <f t="shared" si="0"/>
        <v>1472.5650800000001</v>
      </c>
      <c r="H5" s="3">
        <f t="shared" si="1"/>
        <v>0.25999999999476131</v>
      </c>
      <c r="I5" s="11">
        <v>0</v>
      </c>
      <c r="J5" s="4"/>
      <c r="K5" s="5"/>
      <c r="L5" s="5"/>
      <c r="M5" s="5"/>
      <c r="N5" s="5"/>
      <c r="O5" s="5"/>
      <c r="P5" s="5"/>
      <c r="Q5" s="5"/>
      <c r="R5" s="5"/>
      <c r="S5" s="5"/>
      <c r="T5" s="5"/>
      <c r="U5" s="5"/>
      <c r="V5" s="5"/>
      <c r="W5" s="5"/>
      <c r="X5" s="5"/>
      <c r="Y5" s="5"/>
      <c r="Z5" s="5"/>
    </row>
    <row r="6" spans="1:26" ht="12.75" customHeight="1">
      <c r="A6" s="10">
        <v>151</v>
      </c>
      <c r="B6" s="2">
        <v>5</v>
      </c>
      <c r="C6" s="2">
        <f>'PR-RAS'!D10</f>
        <v>2511.36</v>
      </c>
      <c r="D6" s="2">
        <f>'PR-RAS'!E10</f>
        <v>2005.74</v>
      </c>
      <c r="E6" s="2">
        <v>0</v>
      </c>
      <c r="F6" s="2">
        <v>0</v>
      </c>
      <c r="G6" s="3">
        <f t="shared" si="0"/>
        <v>32.614200000000004</v>
      </c>
      <c r="H6" s="3">
        <f t="shared" si="1"/>
        <v>0.62000000000011823</v>
      </c>
      <c r="I6" s="11">
        <v>0</v>
      </c>
      <c r="J6" s="4"/>
      <c r="K6" s="5"/>
      <c r="L6" s="5"/>
      <c r="M6" s="5"/>
      <c r="N6" s="5"/>
      <c r="O6" s="5"/>
      <c r="P6" s="5"/>
      <c r="Q6" s="5"/>
      <c r="R6" s="5"/>
      <c r="S6" s="5"/>
      <c r="T6" s="5"/>
      <c r="U6" s="5"/>
      <c r="V6" s="5"/>
      <c r="W6" s="5"/>
      <c r="X6" s="5"/>
      <c r="Y6" s="5"/>
      <c r="Z6" s="5"/>
    </row>
    <row r="7" spans="1:26" ht="12.75" customHeight="1">
      <c r="A7" s="10">
        <v>151</v>
      </c>
      <c r="B7" s="2">
        <v>6</v>
      </c>
      <c r="C7" s="2">
        <f>'PR-RAS'!D11</f>
        <v>10.19</v>
      </c>
      <c r="D7" s="2">
        <f>'PR-RAS'!E11</f>
        <v>592.61</v>
      </c>
      <c r="E7" s="2">
        <v>0</v>
      </c>
      <c r="F7" s="2">
        <v>0</v>
      </c>
      <c r="G7" s="3">
        <f t="shared" si="0"/>
        <v>7.1724600000000009</v>
      </c>
      <c r="H7" s="3">
        <f t="shared" si="1"/>
        <v>0.57999999999998586</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2482.7800000000002</v>
      </c>
      <c r="D9" s="2">
        <f>'PR-RAS'!E13</f>
        <v>0</v>
      </c>
      <c r="E9" s="2">
        <v>0</v>
      </c>
      <c r="F9" s="2">
        <v>0</v>
      </c>
      <c r="G9" s="3">
        <f t="shared" si="0"/>
        <v>19.862240000000003</v>
      </c>
      <c r="H9" s="3">
        <f t="shared" si="1"/>
        <v>0.21999999999979991</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1126.78</v>
      </c>
      <c r="D19" s="2">
        <f>'PR-RAS'!E23</f>
        <v>540</v>
      </c>
      <c r="E19" s="2">
        <v>0</v>
      </c>
      <c r="F19" s="2">
        <v>0</v>
      </c>
      <c r="G19" s="3">
        <f t="shared" si="0"/>
        <v>39.722039999999993</v>
      </c>
      <c r="H19" s="3">
        <f t="shared" si="1"/>
        <v>0.22000000000002728</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1126.78</v>
      </c>
      <c r="D23" s="2">
        <f>'PR-RAS'!E27</f>
        <v>540</v>
      </c>
      <c r="E23" s="2">
        <v>0</v>
      </c>
      <c r="F23" s="2">
        <v>0</v>
      </c>
      <c r="G23" s="3">
        <f t="shared" si="0"/>
        <v>48.549159999999993</v>
      </c>
      <c r="H23" s="3">
        <f t="shared" si="1"/>
        <v>0.22000000000002728</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709.01</v>
      </c>
      <c r="D25" s="2">
        <f>'PR-RAS'!E29</f>
        <v>943.19</v>
      </c>
      <c r="E25" s="2">
        <v>0</v>
      </c>
      <c r="F25" s="2">
        <v>0</v>
      </c>
      <c r="G25" s="3">
        <f t="shared" si="0"/>
        <v>62.289360000000009</v>
      </c>
      <c r="H25" s="3">
        <f t="shared" si="1"/>
        <v>0.20000000000004547</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709.01</v>
      </c>
      <c r="D27" s="2">
        <f>'PR-RAS'!E31</f>
        <v>943.19</v>
      </c>
      <c r="E27" s="2">
        <v>0</v>
      </c>
      <c r="F27" s="2">
        <v>0</v>
      </c>
      <c r="G27" s="3">
        <f t="shared" si="0"/>
        <v>67.480140000000006</v>
      </c>
      <c r="H27" s="3">
        <f t="shared" si="1"/>
        <v>0.20000000000004547</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38946.29</v>
      </c>
      <c r="D45" s="2">
        <f>'PR-RAS'!E49</f>
        <v>99578.91</v>
      </c>
      <c r="E45" s="2">
        <v>0</v>
      </c>
      <c r="F45" s="2">
        <v>0</v>
      </c>
      <c r="G45" s="3">
        <f t="shared" si="0"/>
        <v>10476.580840000001</v>
      </c>
      <c r="H45" s="3">
        <f t="shared" si="1"/>
        <v>0.37999999999738066</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38946.29</v>
      </c>
      <c r="D54" s="2">
        <f>'PR-RAS'!E58</f>
        <v>99578.91</v>
      </c>
      <c r="E54" s="2">
        <v>0</v>
      </c>
      <c r="F54" s="2">
        <v>0</v>
      </c>
      <c r="G54" s="3">
        <f t="shared" si="0"/>
        <v>12619.517830000001</v>
      </c>
      <c r="H54" s="3">
        <f t="shared" si="1"/>
        <v>0.37999999999738066</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38946.29</v>
      </c>
      <c r="D55" s="2">
        <f>'PR-RAS'!E59</f>
        <v>44578.91</v>
      </c>
      <c r="E55" s="2">
        <v>0</v>
      </c>
      <c r="F55" s="2">
        <v>0</v>
      </c>
      <c r="G55" s="3">
        <f t="shared" si="0"/>
        <v>6917.6219400000009</v>
      </c>
      <c r="H55" s="3">
        <f t="shared" si="1"/>
        <v>0.37999999999738066</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55000</v>
      </c>
      <c r="E56" s="2">
        <v>0</v>
      </c>
      <c r="F56" s="2">
        <v>0</v>
      </c>
      <c r="G56" s="3">
        <f t="shared" si="0"/>
        <v>6050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116097.78</v>
      </c>
      <c r="D78" s="2">
        <f>'PR-RAS'!E82</f>
        <v>57294.16</v>
      </c>
      <c r="E78" s="2">
        <v>0</v>
      </c>
      <c r="F78" s="2">
        <v>0</v>
      </c>
      <c r="G78" s="3">
        <f t="shared" si="0"/>
        <v>17762.829699999998</v>
      </c>
      <c r="H78" s="3">
        <f t="shared" si="1"/>
        <v>0.38000000000465661</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116097.78</v>
      </c>
      <c r="D87" s="2">
        <f>'PR-RAS'!E91</f>
        <v>57294.16</v>
      </c>
      <c r="E87" s="2">
        <v>0</v>
      </c>
      <c r="F87" s="2">
        <v>0</v>
      </c>
      <c r="G87" s="3">
        <f t="shared" si="0"/>
        <v>19839.0046</v>
      </c>
      <c r="H87" s="3">
        <f t="shared" si="1"/>
        <v>0.38000000000465661</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116097.78</v>
      </c>
      <c r="D90" s="2">
        <f>'PR-RAS'!E94</f>
        <v>57294.16</v>
      </c>
      <c r="E90" s="2">
        <v>0</v>
      </c>
      <c r="F90" s="2">
        <v>0</v>
      </c>
      <c r="G90" s="3">
        <f t="shared" si="0"/>
        <v>20531.062900000001</v>
      </c>
      <c r="H90" s="3">
        <f t="shared" si="1"/>
        <v>0.38000000000465661</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7994.47</v>
      </c>
      <c r="D102" s="2">
        <f>'PR-RAS'!E106</f>
        <v>13757.17</v>
      </c>
      <c r="E102" s="2">
        <v>0</v>
      </c>
      <c r="F102" s="2">
        <v>0</v>
      </c>
      <c r="G102" s="3">
        <f t="shared" si="0"/>
        <v>3586.3898100000001</v>
      </c>
      <c r="H102" s="3">
        <f t="shared" si="1"/>
        <v>0.64000000000032742</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3419.02</v>
      </c>
      <c r="D103" s="2">
        <f>'PR-RAS'!E107</f>
        <v>3149.77</v>
      </c>
      <c r="E103" s="2">
        <v>0</v>
      </c>
      <c r="F103" s="2">
        <v>0</v>
      </c>
      <c r="G103" s="3">
        <f t="shared" si="0"/>
        <v>991.29311999999993</v>
      </c>
      <c r="H103" s="3">
        <f t="shared" si="1"/>
        <v>0.25</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3419.02</v>
      </c>
      <c r="D105" s="2">
        <f>'PR-RAS'!E109</f>
        <v>3149.77</v>
      </c>
      <c r="E105" s="2">
        <v>0</v>
      </c>
      <c r="F105" s="2">
        <v>0</v>
      </c>
      <c r="G105" s="3">
        <f t="shared" si="0"/>
        <v>1010.7302399999999</v>
      </c>
      <c r="H105" s="3">
        <f t="shared" si="1"/>
        <v>0.25</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265.74</v>
      </c>
      <c r="D108" s="2">
        <f>'PR-RAS'!E112</f>
        <v>4927.05</v>
      </c>
      <c r="E108" s="2">
        <v>0</v>
      </c>
      <c r="F108" s="2">
        <v>0</v>
      </c>
      <c r="G108" s="3">
        <f t="shared" si="0"/>
        <v>1082.8228799999999</v>
      </c>
      <c r="H108" s="3">
        <f t="shared" si="1"/>
        <v>0.3100000000001728</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265.62</v>
      </c>
      <c r="D111" s="2">
        <f>'PR-RAS'!E115</f>
        <v>0</v>
      </c>
      <c r="E111" s="2">
        <v>0</v>
      </c>
      <c r="F111" s="2">
        <v>0</v>
      </c>
      <c r="G111" s="3">
        <f t="shared" si="0"/>
        <v>29.2182</v>
      </c>
      <c r="H111" s="3">
        <f t="shared" si="1"/>
        <v>0.37999999999999545</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0.12</v>
      </c>
      <c r="D113" s="2">
        <f>'PR-RAS'!E117</f>
        <v>4927.05</v>
      </c>
      <c r="E113" s="2">
        <v>0</v>
      </c>
      <c r="F113" s="2">
        <v>0</v>
      </c>
      <c r="G113" s="3">
        <f t="shared" si="0"/>
        <v>1103.6726400000002</v>
      </c>
      <c r="H113" s="3">
        <f t="shared" si="1"/>
        <v>0.17000000000018189</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4309.71</v>
      </c>
      <c r="D116" s="2">
        <f>'PR-RAS'!E120</f>
        <v>5680.35</v>
      </c>
      <c r="E116" s="2">
        <v>0</v>
      </c>
      <c r="F116" s="2">
        <v>0</v>
      </c>
      <c r="G116" s="3">
        <f t="shared" si="0"/>
        <v>1802.0971500000001</v>
      </c>
      <c r="H116" s="3">
        <f t="shared" si="1"/>
        <v>0.64000000000032742</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4309.71</v>
      </c>
      <c r="D118" s="2">
        <f>'PR-RAS'!E122</f>
        <v>5680.35</v>
      </c>
      <c r="E118" s="2">
        <v>0</v>
      </c>
      <c r="F118" s="2">
        <v>0</v>
      </c>
      <c r="G118" s="3">
        <f t="shared" si="0"/>
        <v>1833.4379700000002</v>
      </c>
      <c r="H118" s="3">
        <f t="shared" si="1"/>
        <v>0.64000000000032742</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144150.53</v>
      </c>
      <c r="D148" s="2">
        <f>'PR-RAS'!E152</f>
        <v>227700.04</v>
      </c>
      <c r="E148" s="2">
        <v>0</v>
      </c>
      <c r="F148" s="2">
        <v>0</v>
      </c>
      <c r="G148" s="3">
        <f t="shared" si="0"/>
        <v>88133.939669999992</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39578.22</v>
      </c>
      <c r="D149" s="2">
        <f>'PR-RAS'!E153</f>
        <v>52076.71</v>
      </c>
      <c r="E149" s="2">
        <v>0</v>
      </c>
      <c r="F149" s="2">
        <v>0</v>
      </c>
      <c r="G149" s="3">
        <f t="shared" si="0"/>
        <v>21272.282719999999</v>
      </c>
      <c r="H149" s="3">
        <f t="shared" si="1"/>
        <v>0.51000000000203727</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32303.26</v>
      </c>
      <c r="D150" s="2">
        <f>'PR-RAS'!E154</f>
        <v>36797.03</v>
      </c>
      <c r="E150" s="2">
        <v>0</v>
      </c>
      <c r="F150" s="2">
        <v>0</v>
      </c>
      <c r="G150" s="3">
        <f t="shared" si="0"/>
        <v>15778.700679999998</v>
      </c>
      <c r="H150" s="3">
        <f t="shared" si="1"/>
        <v>0.28999999999723514</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32303.26</v>
      </c>
      <c r="D151" s="2">
        <f>'PR-RAS'!E155</f>
        <v>36797.03</v>
      </c>
      <c r="E151" s="2">
        <v>0</v>
      </c>
      <c r="F151" s="2">
        <v>0</v>
      </c>
      <c r="G151" s="3">
        <f t="shared" si="0"/>
        <v>15884.597999999998</v>
      </c>
      <c r="H151" s="3">
        <f t="shared" si="1"/>
        <v>0.28999999999723514</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1944.92</v>
      </c>
      <c r="D155" s="2">
        <f>'PR-RAS'!E159</f>
        <v>8912.86</v>
      </c>
      <c r="E155" s="2">
        <v>0</v>
      </c>
      <c r="F155" s="2">
        <v>0</v>
      </c>
      <c r="G155" s="3">
        <f t="shared" si="0"/>
        <v>3044.6785599999998</v>
      </c>
      <c r="H155" s="3">
        <f t="shared" si="1"/>
        <v>0.21999999999934516</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5330.04</v>
      </c>
      <c r="D156" s="2">
        <f>'PR-RAS'!E160</f>
        <v>6366.82</v>
      </c>
      <c r="E156" s="2">
        <v>0</v>
      </c>
      <c r="F156" s="2">
        <v>0</v>
      </c>
      <c r="G156" s="3">
        <f t="shared" si="0"/>
        <v>2799.8704000000002</v>
      </c>
      <c r="H156" s="3">
        <f t="shared" si="1"/>
        <v>0.22000000000025466</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5330.04</v>
      </c>
      <c r="D158" s="2">
        <f>'PR-RAS'!E162</f>
        <v>6366.82</v>
      </c>
      <c r="E158" s="2">
        <v>0</v>
      </c>
      <c r="F158" s="2">
        <v>0</v>
      </c>
      <c r="G158" s="3">
        <f t="shared" si="0"/>
        <v>2835.9977600000002</v>
      </c>
      <c r="H158" s="3">
        <f t="shared" si="1"/>
        <v>0.22000000000025466</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50010.05999999999</v>
      </c>
      <c r="D160" s="2">
        <f>'PR-RAS'!E164</f>
        <v>71322.150000000009</v>
      </c>
      <c r="E160" s="2">
        <v>0</v>
      </c>
      <c r="F160" s="2">
        <v>0</v>
      </c>
      <c r="G160" s="3">
        <f t="shared" si="0"/>
        <v>30632.043240000003</v>
      </c>
      <c r="H160" s="3">
        <f t="shared" si="1"/>
        <v>0.20999999999912689</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1259.5</v>
      </c>
      <c r="D161" s="2">
        <f>'PR-RAS'!E165</f>
        <v>277</v>
      </c>
      <c r="E161" s="2">
        <v>0</v>
      </c>
      <c r="F161" s="2">
        <v>0</v>
      </c>
      <c r="G161" s="3">
        <f t="shared" si="0"/>
        <v>290.16000000000003</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1259.5</v>
      </c>
      <c r="D162" s="2">
        <f>'PR-RAS'!E166</f>
        <v>277</v>
      </c>
      <c r="E162" s="2">
        <v>0</v>
      </c>
      <c r="F162" s="2">
        <v>0</v>
      </c>
      <c r="G162" s="3">
        <f t="shared" si="0"/>
        <v>291.9735</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7227.8499999999995</v>
      </c>
      <c r="D166" s="2">
        <f>'PR-RAS'!E170</f>
        <v>10998.03</v>
      </c>
      <c r="E166" s="2">
        <v>0</v>
      </c>
      <c r="F166" s="2">
        <v>0</v>
      </c>
      <c r="G166" s="3">
        <f t="shared" si="0"/>
        <v>4821.9451500000005</v>
      </c>
      <c r="H166" s="3">
        <f t="shared" si="1"/>
        <v>0.18000000000120053</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1067.4000000000001</v>
      </c>
      <c r="D167" s="2">
        <f>'PR-RAS'!E171</f>
        <v>2155.9899999999998</v>
      </c>
      <c r="E167" s="2">
        <v>0</v>
      </c>
      <c r="F167" s="2">
        <v>0</v>
      </c>
      <c r="G167" s="3">
        <f t="shared" si="0"/>
        <v>892.97707999999989</v>
      </c>
      <c r="H167" s="3">
        <f t="shared" si="1"/>
        <v>0.41000000000030923</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6027.25</v>
      </c>
      <c r="D169" s="2">
        <f>'PR-RAS'!E173</f>
        <v>8842.0400000000009</v>
      </c>
      <c r="E169" s="2">
        <v>0</v>
      </c>
      <c r="F169" s="2">
        <v>0</v>
      </c>
      <c r="G169" s="3">
        <f t="shared" si="0"/>
        <v>3983.5034400000004</v>
      </c>
      <c r="H169" s="3">
        <f t="shared" si="1"/>
        <v>0.29000000000087311</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133.19999999999999</v>
      </c>
      <c r="D173" s="2">
        <f>'PR-RAS'!E177</f>
        <v>0</v>
      </c>
      <c r="E173" s="2">
        <v>0</v>
      </c>
      <c r="F173" s="2">
        <v>0</v>
      </c>
      <c r="G173" s="3">
        <f t="shared" si="0"/>
        <v>22.910399999999996</v>
      </c>
      <c r="H173" s="3">
        <f t="shared" si="1"/>
        <v>0.19999999999998863</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28810.579999999998</v>
      </c>
      <c r="D174" s="2">
        <f>'PR-RAS'!E178</f>
        <v>56613.41</v>
      </c>
      <c r="E174" s="2">
        <v>0</v>
      </c>
      <c r="F174" s="2">
        <v>0</v>
      </c>
      <c r="G174" s="3">
        <f t="shared" si="0"/>
        <v>24572.470199999996</v>
      </c>
      <c r="H174" s="3">
        <f t="shared" si="1"/>
        <v>0.83000000000538421</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1332.56</v>
      </c>
      <c r="D175" s="2">
        <f>'PR-RAS'!E179</f>
        <v>2858.11</v>
      </c>
      <c r="E175" s="2">
        <v>0</v>
      </c>
      <c r="F175" s="2">
        <v>0</v>
      </c>
      <c r="G175" s="3">
        <f t="shared" si="0"/>
        <v>1226.4877200000001</v>
      </c>
      <c r="H175" s="3">
        <f t="shared" si="1"/>
        <v>0.5500000000001819</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9767.26</v>
      </c>
      <c r="D176" s="2">
        <f>'PR-RAS'!E180</f>
        <v>29488.54</v>
      </c>
      <c r="E176" s="2">
        <v>0</v>
      </c>
      <c r="F176" s="2">
        <v>0</v>
      </c>
      <c r="G176" s="3">
        <f t="shared" si="0"/>
        <v>12030.259499999998</v>
      </c>
      <c r="H176" s="3">
        <f t="shared" si="1"/>
        <v>0.71999999999934516</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1000</v>
      </c>
      <c r="D177" s="2">
        <f>'PR-RAS'!E181</f>
        <v>1807.48</v>
      </c>
      <c r="E177" s="2">
        <v>0</v>
      </c>
      <c r="F177" s="2">
        <v>0</v>
      </c>
      <c r="G177" s="3">
        <f t="shared" si="0"/>
        <v>812.23295999999993</v>
      </c>
      <c r="H177" s="3">
        <f t="shared" si="1"/>
        <v>0.48000000000001819</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375.22</v>
      </c>
      <c r="D178" s="2">
        <f>'PR-RAS'!E182</f>
        <v>666.06</v>
      </c>
      <c r="E178" s="2">
        <v>0</v>
      </c>
      <c r="F178" s="2">
        <v>0</v>
      </c>
      <c r="G178" s="3">
        <f t="shared" si="0"/>
        <v>302.19917999999996</v>
      </c>
      <c r="H178" s="3">
        <f t="shared" si="1"/>
        <v>0.27999999999997272</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802.73</v>
      </c>
      <c r="D179" s="2">
        <f>'PR-RAS'!E183</f>
        <v>0</v>
      </c>
      <c r="E179" s="2">
        <v>0</v>
      </c>
      <c r="F179" s="2">
        <v>0</v>
      </c>
      <c r="G179" s="3">
        <f t="shared" si="0"/>
        <v>142.88594000000001</v>
      </c>
      <c r="H179" s="3">
        <f t="shared" si="1"/>
        <v>0.26999999999998181</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0</v>
      </c>
      <c r="D180" s="2">
        <f>'PR-RAS'!E184</f>
        <v>472</v>
      </c>
      <c r="E180" s="2">
        <v>0</v>
      </c>
      <c r="F180" s="2">
        <v>0</v>
      </c>
      <c r="G180" s="3">
        <f t="shared" si="0"/>
        <v>168.976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14388.75</v>
      </c>
      <c r="D181" s="2">
        <f>'PR-RAS'!E185</f>
        <v>20015.32</v>
      </c>
      <c r="E181" s="2">
        <v>0</v>
      </c>
      <c r="F181" s="2">
        <v>0</v>
      </c>
      <c r="G181" s="3">
        <f t="shared" si="0"/>
        <v>9795.4902000000002</v>
      </c>
      <c r="H181" s="3">
        <f t="shared" si="1"/>
        <v>0.56999999999970896</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1144.06</v>
      </c>
      <c r="D183" s="2">
        <f>'PR-RAS'!E187</f>
        <v>1305.9000000000001</v>
      </c>
      <c r="E183" s="2">
        <v>0</v>
      </c>
      <c r="F183" s="2">
        <v>0</v>
      </c>
      <c r="G183" s="3">
        <f t="shared" si="0"/>
        <v>683.56651999999997</v>
      </c>
      <c r="H183" s="3">
        <f t="shared" si="1"/>
        <v>0.15999999999985448</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12712.13</v>
      </c>
      <c r="D190" s="2">
        <f>'PR-RAS'!E194</f>
        <v>3433.71</v>
      </c>
      <c r="E190" s="2">
        <v>0</v>
      </c>
      <c r="F190" s="2">
        <v>0</v>
      </c>
      <c r="G190" s="3">
        <f t="shared" si="0"/>
        <v>3700.5349499999998</v>
      </c>
      <c r="H190" s="3">
        <f t="shared" si="1"/>
        <v>0.41999999999916326</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356.58</v>
      </c>
      <c r="D191" s="2">
        <f>'PR-RAS'!E195</f>
        <v>1419.03</v>
      </c>
      <c r="E191" s="2">
        <v>0</v>
      </c>
      <c r="F191" s="2">
        <v>0</v>
      </c>
      <c r="G191" s="3">
        <f t="shared" si="0"/>
        <v>606.98159999999996</v>
      </c>
      <c r="H191" s="3">
        <f t="shared" si="1"/>
        <v>0.44999999999998863</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12355.55</v>
      </c>
      <c r="D197" s="2">
        <f>'PR-RAS'!E201</f>
        <v>2014.68</v>
      </c>
      <c r="E197" s="2">
        <v>0</v>
      </c>
      <c r="F197" s="2">
        <v>0</v>
      </c>
      <c r="G197" s="3">
        <f t="shared" si="0"/>
        <v>3211.44236</v>
      </c>
      <c r="H197" s="3">
        <f t="shared" si="1"/>
        <v>0.77000000000066393</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621.88</v>
      </c>
      <c r="D198" s="2">
        <f>'PR-RAS'!E202</f>
        <v>1319.92</v>
      </c>
      <c r="E198" s="2">
        <v>0</v>
      </c>
      <c r="F198" s="2">
        <v>0</v>
      </c>
      <c r="G198" s="3">
        <f t="shared" si="0"/>
        <v>642.55884000000003</v>
      </c>
      <c r="H198" s="3">
        <f t="shared" si="1"/>
        <v>0.19999999999993179</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621.88</v>
      </c>
      <c r="D212" s="2">
        <f>'PR-RAS'!E216</f>
        <v>1319.92</v>
      </c>
      <c r="E212" s="2">
        <v>0</v>
      </c>
      <c r="F212" s="2">
        <v>0</v>
      </c>
      <c r="G212" s="3">
        <f t="shared" si="0"/>
        <v>688.22292000000004</v>
      </c>
      <c r="H212" s="3">
        <f t="shared" si="1"/>
        <v>0.19999999999993179</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621.88</v>
      </c>
      <c r="D213" s="2">
        <f>'PR-RAS'!E217</f>
        <v>1319.92</v>
      </c>
      <c r="E213" s="2">
        <v>0</v>
      </c>
      <c r="F213" s="2">
        <v>0</v>
      </c>
      <c r="G213" s="3">
        <f t="shared" si="0"/>
        <v>691.48464000000001</v>
      </c>
      <c r="H213" s="3">
        <f t="shared" si="1"/>
        <v>0.19999999999993179</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0.96</v>
      </c>
      <c r="D217" s="2">
        <f>'PR-RAS'!E221</f>
        <v>0</v>
      </c>
      <c r="E217" s="2">
        <v>0</v>
      </c>
      <c r="F217" s="2">
        <v>0</v>
      </c>
      <c r="G217" s="3">
        <f t="shared" si="0"/>
        <v>0.20735999999999999</v>
      </c>
      <c r="H217" s="3">
        <f t="shared" si="1"/>
        <v>4.0000000000000036E-2</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0.96</v>
      </c>
      <c r="D221" s="2">
        <f>'PR-RAS'!E225</f>
        <v>0</v>
      </c>
      <c r="E221" s="2">
        <v>0</v>
      </c>
      <c r="F221" s="2">
        <v>0</v>
      </c>
      <c r="G221" s="3">
        <f t="shared" si="0"/>
        <v>0.2112</v>
      </c>
      <c r="H221" s="3">
        <f t="shared" si="1"/>
        <v>4.0000000000000036E-2</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0.96</v>
      </c>
      <c r="D224" s="2">
        <f>'PR-RAS'!E228</f>
        <v>0</v>
      </c>
      <c r="E224" s="2">
        <v>0</v>
      </c>
      <c r="F224" s="2">
        <v>0</v>
      </c>
      <c r="G224" s="3">
        <f t="shared" si="0"/>
        <v>0.21407999999999999</v>
      </c>
      <c r="H224" s="3">
        <f t="shared" si="1"/>
        <v>4.0000000000000036E-2</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800</v>
      </c>
      <c r="D226" s="2">
        <f>'PR-RAS'!E230</f>
        <v>900</v>
      </c>
      <c r="E226" s="2">
        <v>0</v>
      </c>
      <c r="F226" s="2">
        <v>0</v>
      </c>
      <c r="G226" s="3">
        <f t="shared" si="0"/>
        <v>585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800</v>
      </c>
      <c r="D233" s="2">
        <f>'PR-RAS'!E237</f>
        <v>900</v>
      </c>
      <c r="E233" s="2">
        <v>0</v>
      </c>
      <c r="F233" s="2">
        <v>0</v>
      </c>
      <c r="G233" s="3">
        <f t="shared" si="0"/>
        <v>603.20000000000005</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800</v>
      </c>
      <c r="D234" s="2">
        <f>'PR-RAS'!E238</f>
        <v>900</v>
      </c>
      <c r="E234" s="2">
        <v>0</v>
      </c>
      <c r="F234" s="2">
        <v>0</v>
      </c>
      <c r="G234" s="3">
        <f t="shared" si="0"/>
        <v>605.80000000000007</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25980.97</v>
      </c>
      <c r="D258" s="2">
        <f>'PR-RAS'!E262</f>
        <v>49836.27</v>
      </c>
      <c r="E258" s="2">
        <v>0</v>
      </c>
      <c r="F258" s="2">
        <v>0</v>
      </c>
      <c r="G258" s="3">
        <f t="shared" si="0"/>
        <v>32292.952069999999</v>
      </c>
      <c r="H258" s="3">
        <f t="shared" si="1"/>
        <v>0.29999999999563443</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25980.97</v>
      </c>
      <c r="D265" s="2">
        <f>'PR-RAS'!E269</f>
        <v>49836.27</v>
      </c>
      <c r="E265" s="2">
        <v>0</v>
      </c>
      <c r="F265" s="2">
        <v>0</v>
      </c>
      <c r="G265" s="3">
        <f t="shared" si="0"/>
        <v>33172.526640000004</v>
      </c>
      <c r="H265" s="3">
        <f t="shared" si="1"/>
        <v>0.29999999999563443</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25980.97</v>
      </c>
      <c r="D266" s="2">
        <f>'PR-RAS'!E270</f>
        <v>49836.27</v>
      </c>
      <c r="E266" s="2">
        <v>0</v>
      </c>
      <c r="F266" s="2">
        <v>0</v>
      </c>
      <c r="G266" s="3">
        <f t="shared" si="0"/>
        <v>33298.18015</v>
      </c>
      <c r="H266" s="3">
        <f t="shared" si="1"/>
        <v>0.29999999999563443</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27158.44</v>
      </c>
      <c r="D269" s="2">
        <f>'PR-RAS'!E273</f>
        <v>52244.99</v>
      </c>
      <c r="E269" s="2">
        <v>0</v>
      </c>
      <c r="F269" s="2">
        <v>0</v>
      </c>
      <c r="G269" s="3">
        <f t="shared" si="0"/>
        <v>35281.776559999998</v>
      </c>
      <c r="H269" s="3">
        <f t="shared" si="1"/>
        <v>0.4500000000007276</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26515.1</v>
      </c>
      <c r="D270" s="2">
        <f>'PR-RAS'!E274</f>
        <v>52244.99</v>
      </c>
      <c r="E270" s="2">
        <v>0</v>
      </c>
      <c r="F270" s="2">
        <v>0</v>
      </c>
      <c r="G270" s="3">
        <f t="shared" si="0"/>
        <v>35240.366519999996</v>
      </c>
      <c r="H270" s="3">
        <f t="shared" si="1"/>
        <v>0.11000000000058208</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26515.1</v>
      </c>
      <c r="D271" s="2">
        <f>'PR-RAS'!E275</f>
        <v>52244.99</v>
      </c>
      <c r="E271" s="2">
        <v>0</v>
      </c>
      <c r="F271" s="2">
        <v>0</v>
      </c>
      <c r="G271" s="3">
        <f t="shared" si="0"/>
        <v>35371.371599999999</v>
      </c>
      <c r="H271" s="3">
        <f t="shared" si="1"/>
        <v>0.11000000000058208</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643.34</v>
      </c>
      <c r="D274" s="2">
        <f>'PR-RAS'!E278</f>
        <v>0</v>
      </c>
      <c r="E274" s="2">
        <v>0</v>
      </c>
      <c r="F274" s="2">
        <v>0</v>
      </c>
      <c r="G274" s="3">
        <f t="shared" si="0"/>
        <v>175.63182000000003</v>
      </c>
      <c r="H274" s="3">
        <f t="shared" si="1"/>
        <v>0.34000000000003183</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643.34</v>
      </c>
      <c r="D275" s="2">
        <f>'PR-RAS'!E279</f>
        <v>0</v>
      </c>
      <c r="E275" s="2">
        <v>0</v>
      </c>
      <c r="F275" s="2">
        <v>0</v>
      </c>
      <c r="G275" s="3">
        <f t="shared" ref="G275:G528" si="12">(B275/1000)*(C275*1+D275*2)</f>
        <v>176.27516000000003</v>
      </c>
      <c r="H275" s="3">
        <f t="shared" ref="H275:H528" si="13">ABS(C275-ROUND(C275,0))+ABS(D275-ROUND(D275,0))</f>
        <v>0.34000000000003183</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144150.53</v>
      </c>
      <c r="D295" s="2">
        <f>'PR-RAS'!E299</f>
        <v>227700.04</v>
      </c>
      <c r="E295" s="2">
        <v>0</v>
      </c>
      <c r="F295" s="2">
        <v>0</v>
      </c>
      <c r="G295" s="3">
        <f t="shared" si="12"/>
        <v>176267.87933999998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135911.37999999998</v>
      </c>
      <c r="D296" s="2">
        <f>'PR-RAS'!E300</f>
        <v>75990.749999999971</v>
      </c>
      <c r="E296" s="2">
        <v>0</v>
      </c>
      <c r="F296" s="2">
        <v>0</v>
      </c>
      <c r="G296" s="3">
        <f t="shared" si="12"/>
        <v>84928.399599999961</v>
      </c>
      <c r="H296" s="3">
        <f t="shared" si="13"/>
        <v>0.63000000000465661</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341146.68</v>
      </c>
      <c r="D298" s="2">
        <f>'PR-RAS'!E302</f>
        <v>440723.75</v>
      </c>
      <c r="E298" s="2">
        <v>0</v>
      </c>
      <c r="F298" s="2">
        <v>0</v>
      </c>
      <c r="G298" s="3">
        <f t="shared" si="12"/>
        <v>363110.47145999997</v>
      </c>
      <c r="H298" s="3">
        <f t="shared" si="13"/>
        <v>0.57000000000698492</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72199.710000000006</v>
      </c>
      <c r="D300" s="2">
        <f>'PR-RAS'!E304</f>
        <v>117689.98</v>
      </c>
      <c r="E300" s="2">
        <v>0</v>
      </c>
      <c r="F300" s="2">
        <v>0</v>
      </c>
      <c r="G300" s="3">
        <f t="shared" si="12"/>
        <v>91966.321329999992</v>
      </c>
      <c r="H300" s="3">
        <f t="shared" si="13"/>
        <v>0.30999999999767169</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16250</v>
      </c>
      <c r="D303" s="2">
        <f>'PR-RAS'!E308</f>
        <v>0</v>
      </c>
      <c r="E303" s="2">
        <v>0</v>
      </c>
      <c r="F303" s="2">
        <v>0</v>
      </c>
      <c r="G303" s="3">
        <f t="shared" si="12"/>
        <v>4907.5</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16250</v>
      </c>
      <c r="D304" s="2">
        <f>'PR-RAS'!E309</f>
        <v>0</v>
      </c>
      <c r="E304" s="2">
        <v>0</v>
      </c>
      <c r="F304" s="2">
        <v>0</v>
      </c>
      <c r="G304" s="3">
        <f t="shared" si="12"/>
        <v>4923.75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16250</v>
      </c>
      <c r="D305" s="2">
        <f>'PR-RAS'!E310</f>
        <v>0</v>
      </c>
      <c r="E305" s="2">
        <v>0</v>
      </c>
      <c r="F305" s="2">
        <v>0</v>
      </c>
      <c r="G305" s="3">
        <f t="shared" si="12"/>
        <v>4940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16250</v>
      </c>
      <c r="D306" s="2">
        <f>'PR-RAS'!E311</f>
        <v>0</v>
      </c>
      <c r="E306" s="2">
        <v>0</v>
      </c>
      <c r="F306" s="2">
        <v>0</v>
      </c>
      <c r="G306" s="3">
        <f t="shared" si="12"/>
        <v>4956.25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59955.01</v>
      </c>
      <c r="D355" s="2">
        <f>'PR-RAS'!E360</f>
        <v>27261.710000000003</v>
      </c>
      <c r="E355" s="2">
        <v>0</v>
      </c>
      <c r="F355" s="2">
        <v>0</v>
      </c>
      <c r="G355" s="3">
        <f t="shared" si="12"/>
        <v>40525.364220000003</v>
      </c>
      <c r="H355" s="3">
        <f t="shared" si="13"/>
        <v>0.2999999999992724</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59955.01</v>
      </c>
      <c r="D368" s="2">
        <f>'PR-RAS'!E373</f>
        <v>27261.710000000003</v>
      </c>
      <c r="E368" s="2">
        <v>0</v>
      </c>
      <c r="F368" s="2">
        <v>0</v>
      </c>
      <c r="G368" s="3">
        <f t="shared" si="12"/>
        <v>42013.583810000004</v>
      </c>
      <c r="H368" s="3">
        <f t="shared" si="13"/>
        <v>0.2999999999992724</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58382.54</v>
      </c>
      <c r="D369" s="2">
        <f>'PR-RAS'!E374</f>
        <v>27261.710000000003</v>
      </c>
      <c r="E369" s="2">
        <v>0</v>
      </c>
      <c r="F369" s="2">
        <v>0</v>
      </c>
      <c r="G369" s="3">
        <f t="shared" si="12"/>
        <v>41549.393280000004</v>
      </c>
      <c r="H369" s="3">
        <f t="shared" si="13"/>
        <v>0.74999999999636202</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720</v>
      </c>
      <c r="D371" s="2">
        <f>'PR-RAS'!E376</f>
        <v>24811.65</v>
      </c>
      <c r="E371" s="2">
        <v>0</v>
      </c>
      <c r="F371" s="2">
        <v>0</v>
      </c>
      <c r="G371" s="3">
        <f t="shared" si="12"/>
        <v>18627.021000000001</v>
      </c>
      <c r="H371" s="3">
        <f t="shared" si="13"/>
        <v>0.34999999999854481</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57284.6</v>
      </c>
      <c r="D372" s="2">
        <f>'PR-RAS'!E377</f>
        <v>0</v>
      </c>
      <c r="E372" s="2">
        <v>0</v>
      </c>
      <c r="F372" s="2">
        <v>0</v>
      </c>
      <c r="G372" s="3">
        <f t="shared" si="12"/>
        <v>21252.586599999999</v>
      </c>
      <c r="H372" s="3">
        <f t="shared" si="13"/>
        <v>0.40000000000145519</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377.94</v>
      </c>
      <c r="D373" s="2">
        <f>'PR-RAS'!E378</f>
        <v>2450.06</v>
      </c>
      <c r="E373" s="2">
        <v>0</v>
      </c>
      <c r="F373" s="2">
        <v>0</v>
      </c>
      <c r="G373" s="3">
        <f t="shared" si="12"/>
        <v>1963.4383199999997</v>
      </c>
      <c r="H373" s="3">
        <f t="shared" si="13"/>
        <v>0.1199999999999477</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1572.47</v>
      </c>
      <c r="D374" s="2">
        <f>'PR-RAS'!E379</f>
        <v>0</v>
      </c>
      <c r="E374" s="2">
        <v>0</v>
      </c>
      <c r="F374" s="2">
        <v>0</v>
      </c>
      <c r="G374" s="3">
        <f t="shared" si="12"/>
        <v>586.53130999999996</v>
      </c>
      <c r="H374" s="3">
        <f t="shared" si="13"/>
        <v>0.47000000000002728</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1572.47</v>
      </c>
      <c r="D375" s="2">
        <f>'PR-RAS'!E380</f>
        <v>0</v>
      </c>
      <c r="E375" s="2">
        <v>0</v>
      </c>
      <c r="F375" s="2">
        <v>0</v>
      </c>
      <c r="G375" s="3">
        <f t="shared" si="12"/>
        <v>588.10378000000003</v>
      </c>
      <c r="H375" s="3">
        <f t="shared" si="13"/>
        <v>0.47000000000002728</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43705.01</v>
      </c>
      <c r="D413" s="2">
        <f>'PR-RAS'!E418</f>
        <v>27261.710000000003</v>
      </c>
      <c r="E413" s="2">
        <v>0</v>
      </c>
      <c r="F413" s="2">
        <v>0</v>
      </c>
      <c r="G413" s="3">
        <f t="shared" si="12"/>
        <v>40470.113160000001</v>
      </c>
      <c r="H413" s="3">
        <f t="shared" si="13"/>
        <v>0.2999999999992724</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296311.90999999997</v>
      </c>
      <c r="D417" s="2">
        <f>'PR-RAS'!E422</f>
        <v>303690.78999999998</v>
      </c>
      <c r="E417" s="2">
        <v>0</v>
      </c>
      <c r="F417" s="2">
        <v>0</v>
      </c>
      <c r="G417" s="3">
        <f t="shared" si="12"/>
        <v>375936.49183999997</v>
      </c>
      <c r="H417" s="3">
        <f t="shared" si="13"/>
        <v>0.30000000004656613</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204105.54</v>
      </c>
      <c r="D418" s="2">
        <f>'PR-RAS'!E423</f>
        <v>254961.75</v>
      </c>
      <c r="E418" s="2">
        <v>0</v>
      </c>
      <c r="F418" s="2">
        <v>0</v>
      </c>
      <c r="G418" s="3">
        <f t="shared" si="12"/>
        <v>297750.10967999999</v>
      </c>
      <c r="H418" s="3">
        <f t="shared" si="13"/>
        <v>0.70999999999185093</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92206.369999999966</v>
      </c>
      <c r="D419" s="2">
        <f>'PR-RAS'!E424</f>
        <v>48729.039999999979</v>
      </c>
      <c r="E419" s="2">
        <v>0</v>
      </c>
      <c r="F419" s="2">
        <v>0</v>
      </c>
      <c r="G419" s="3">
        <f t="shared" si="12"/>
        <v>79279.740099999966</v>
      </c>
      <c r="H419" s="3">
        <f t="shared" si="13"/>
        <v>0.4099999999452848</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341146.68</v>
      </c>
      <c r="D421" s="2">
        <f>'PR-RAS'!E426</f>
        <v>440723.75</v>
      </c>
      <c r="E421" s="2">
        <v>0</v>
      </c>
      <c r="F421" s="2">
        <v>0</v>
      </c>
      <c r="G421" s="3">
        <f t="shared" si="12"/>
        <v>513489.55559999996</v>
      </c>
      <c r="H421" s="3">
        <f t="shared" si="13"/>
        <v>0.57000000000698492</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72199.710000000006</v>
      </c>
      <c r="D423" s="2">
        <f>'PR-RAS'!E428</f>
        <v>117689.98</v>
      </c>
      <c r="E423" s="2">
        <v>0</v>
      </c>
      <c r="F423" s="2">
        <v>0</v>
      </c>
      <c r="G423" s="3">
        <f t="shared" si="12"/>
        <v>129798.62073999998</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296311.90999999997</v>
      </c>
      <c r="D637" s="2">
        <f>'PR-RAS'!E643</f>
        <v>303690.78999999998</v>
      </c>
      <c r="E637" s="2">
        <v>0</v>
      </c>
      <c r="F637" s="2">
        <v>0</v>
      </c>
      <c r="G637" s="3">
        <f t="shared" si="14"/>
        <v>574749.05963999999</v>
      </c>
      <c r="H637" s="3">
        <f t="shared" si="15"/>
        <v>0.30000000004656613</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204105.54</v>
      </c>
      <c r="D638" s="2">
        <f>'PR-RAS'!E644</f>
        <v>254961.75</v>
      </c>
      <c r="E638" s="2">
        <v>0</v>
      </c>
      <c r="F638" s="2">
        <v>0</v>
      </c>
      <c r="G638" s="3">
        <f t="shared" si="14"/>
        <v>454836.49848000001</v>
      </c>
      <c r="H638" s="3">
        <f t="shared" si="15"/>
        <v>0.70999999999185093</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92206.369999999966</v>
      </c>
      <c r="D639" s="2">
        <f>'PR-RAS'!E645</f>
        <v>48729.039999999979</v>
      </c>
      <c r="E639" s="2">
        <v>0</v>
      </c>
      <c r="F639" s="2">
        <v>0</v>
      </c>
      <c r="G639" s="3">
        <f t="shared" si="14"/>
        <v>121005.91909999996</v>
      </c>
      <c r="H639" s="3">
        <f t="shared" si="15"/>
        <v>0.4099999999452848</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341146.68</v>
      </c>
      <c r="D641" s="2">
        <f>'PR-RAS'!E647</f>
        <v>440723.75</v>
      </c>
      <c r="E641" s="2">
        <v>0</v>
      </c>
      <c r="F641" s="2">
        <v>0</v>
      </c>
      <c r="G641" s="3">
        <f t="shared" si="14"/>
        <v>782460.27520000003</v>
      </c>
      <c r="H641" s="3">
        <f t="shared" si="15"/>
        <v>0.57000000000698492</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433353.04999999993</v>
      </c>
      <c r="D643" s="2">
        <f>'PR-RAS'!E649</f>
        <v>489452.79</v>
      </c>
      <c r="E643" s="2">
        <v>0</v>
      </c>
      <c r="F643" s="2">
        <v>0</v>
      </c>
      <c r="G643" s="3">
        <f t="shared" si="14"/>
        <v>906670.04045999993</v>
      </c>
      <c r="H643" s="3">
        <f t="shared" si="15"/>
        <v>0.25999999995110556</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429481.83</v>
      </c>
      <c r="D646" s="2">
        <f>'PR-RAS'!E653</f>
        <v>460747.52000000002</v>
      </c>
      <c r="E646" s="2">
        <v>0</v>
      </c>
      <c r="F646" s="2">
        <v>0</v>
      </c>
      <c r="G646" s="3">
        <f t="shared" si="14"/>
        <v>871380.0811500001</v>
      </c>
      <c r="H646" s="3">
        <f t="shared" si="15"/>
        <v>0.6499999999650754</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303511.90999999997</v>
      </c>
      <c r="D647" s="2">
        <f>'PR-RAS'!E654</f>
        <v>304690.78999999998</v>
      </c>
      <c r="E647" s="2">
        <v>0</v>
      </c>
      <c r="F647" s="2">
        <v>0</v>
      </c>
      <c r="G647" s="3">
        <f t="shared" si="14"/>
        <v>589729.19454000005</v>
      </c>
      <c r="H647" s="3">
        <f t="shared" si="15"/>
        <v>0.30000000004656613</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280659.21999999997</v>
      </c>
      <c r="D648" s="2">
        <f>'PR-RAS'!E655</f>
        <v>241382.41</v>
      </c>
      <c r="E648" s="2">
        <v>0</v>
      </c>
      <c r="F648" s="2">
        <v>0</v>
      </c>
      <c r="G648" s="3">
        <f t="shared" si="14"/>
        <v>493935.35388000007</v>
      </c>
      <c r="H648" s="3">
        <f t="shared" si="15"/>
        <v>0.62999999997555278</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452334.52</v>
      </c>
      <c r="D649" s="2">
        <f>'PR-RAS'!E656</f>
        <v>524055.9</v>
      </c>
      <c r="E649" s="2">
        <v>0</v>
      </c>
      <c r="F649" s="2">
        <v>0</v>
      </c>
      <c r="G649" s="3">
        <f t="shared" si="14"/>
        <v>972289.21536000003</v>
      </c>
      <c r="H649" s="3">
        <f t="shared" si="15"/>
        <v>0.57999999995809048</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4</v>
      </c>
      <c r="D650" s="2">
        <f>'PR-RAS'!E657</f>
        <v>6</v>
      </c>
      <c r="E650" s="2">
        <v>0</v>
      </c>
      <c r="F650" s="2">
        <v>0</v>
      </c>
      <c r="G650" s="3">
        <f t="shared" si="14"/>
        <v>10.384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4</v>
      </c>
      <c r="D652" s="2">
        <f>'PR-RAS'!E659</f>
        <v>6</v>
      </c>
      <c r="E652" s="2">
        <v>0</v>
      </c>
      <c r="F652" s="2">
        <v>0</v>
      </c>
      <c r="G652" s="3">
        <f t="shared" si="14"/>
        <v>10.416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38946.29</v>
      </c>
      <c r="D662" s="2">
        <f>'PR-RAS'!E669</f>
        <v>41701.629999999997</v>
      </c>
      <c r="E662" s="2">
        <v>0</v>
      </c>
      <c r="F662" s="2">
        <v>0</v>
      </c>
      <c r="G662" s="3">
        <f t="shared" si="14"/>
        <v>80873.052549999993</v>
      </c>
      <c r="H662" s="3">
        <f t="shared" si="15"/>
        <v>0.66000000000349246</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2877.28</v>
      </c>
      <c r="E663" s="2">
        <v>0</v>
      </c>
      <c r="F663" s="2">
        <v>0</v>
      </c>
      <c r="G663" s="3">
        <f t="shared" si="14"/>
        <v>3809.5187200000005</v>
      </c>
      <c r="H663" s="3">
        <f t="shared" si="15"/>
        <v>0.28000000000020009</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55000</v>
      </c>
      <c r="E666" s="2">
        <v>0</v>
      </c>
      <c r="F666" s="2">
        <v>0</v>
      </c>
      <c r="G666" s="3">
        <f t="shared" si="14"/>
        <v>73150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0.96</v>
      </c>
      <c r="D771" s="2">
        <f>'PR-RAS'!E778</f>
        <v>0</v>
      </c>
      <c r="E771" s="2">
        <v>0</v>
      </c>
      <c r="F771" s="2">
        <v>0</v>
      </c>
      <c r="G771" s="3">
        <f t="shared" si="14"/>
        <v>0.73919999999999997</v>
      </c>
      <c r="H771" s="3">
        <f t="shared" si="15"/>
        <v>4.0000000000000036E-2</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800</v>
      </c>
      <c r="D773" s="2">
        <f>'PR-RAS'!E780</f>
        <v>900</v>
      </c>
      <c r="E773" s="2">
        <v>0</v>
      </c>
      <c r="F773" s="2">
        <v>0</v>
      </c>
      <c r="G773" s="3">
        <f t="shared" si="14"/>
        <v>2007.2</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21720.97</v>
      </c>
      <c r="D836" s="2">
        <f>'PR-RAS'!E843</f>
        <v>43426.27</v>
      </c>
      <c r="E836" s="2">
        <v>0</v>
      </c>
      <c r="F836" s="2">
        <v>0</v>
      </c>
      <c r="G836" s="3">
        <f t="shared" si="14"/>
        <v>90658.880849999987</v>
      </c>
      <c r="H836" s="3">
        <f t="shared" si="15"/>
        <v>0.29999999999563443</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4260</v>
      </c>
      <c r="D839" s="2">
        <f>'PR-RAS'!E846</f>
        <v>6410</v>
      </c>
      <c r="E839" s="2">
        <v>0</v>
      </c>
      <c r="F839" s="2">
        <v>0</v>
      </c>
      <c r="G839" s="3">
        <f t="shared" si="34"/>
        <v>14313.039999999999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26515.1</v>
      </c>
      <c r="D849" s="2">
        <f>'PR-RAS'!E856</f>
        <v>52244.99</v>
      </c>
      <c r="E849" s="2">
        <v>0</v>
      </c>
      <c r="F849" s="2">
        <v>0</v>
      </c>
      <c r="G849" s="3">
        <f t="shared" si="34"/>
        <v>111092.30783999998</v>
      </c>
      <c r="H849" s="3">
        <f t="shared" si="35"/>
        <v>0.11000000000058208</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19891.05</v>
      </c>
      <c r="D1581" s="7"/>
      <c r="E1581" s="7">
        <v>0</v>
      </c>
      <c r="F1581" s="7">
        <v>0</v>
      </c>
      <c r="G1581" s="8">
        <f t="shared" ref="G1581:G1685" si="70">B1581/1000*C1581</f>
        <v>19.89105</v>
      </c>
      <c r="H1581" s="8">
        <f t="shared" ref="H1581:H1685" si="71">ABS(C1581-ROUND(C1581,0))</f>
        <v>4.9999999999272404E-2</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254961.74999999997</v>
      </c>
      <c r="D1582" s="2">
        <v>0</v>
      </c>
      <c r="E1582" s="2">
        <v>0</v>
      </c>
      <c r="F1582" s="2">
        <v>0</v>
      </c>
      <c r="G1582" s="3">
        <f t="shared" si="70"/>
        <v>509.92349999999993</v>
      </c>
      <c r="H1582" s="3">
        <f t="shared" si="71"/>
        <v>0.25000000002910383</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227700.03999999998</v>
      </c>
      <c r="D1584" s="2">
        <v>0</v>
      </c>
      <c r="E1584" s="2">
        <v>0</v>
      </c>
      <c r="F1584" s="2">
        <v>0</v>
      </c>
      <c r="G1584" s="3">
        <f t="shared" si="70"/>
        <v>910.80015999999989</v>
      </c>
      <c r="H1584" s="3">
        <f t="shared" si="71"/>
        <v>3.9999999979045242E-2</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52076.71</v>
      </c>
      <c r="D1585" s="2">
        <v>0</v>
      </c>
      <c r="E1585" s="2">
        <v>0</v>
      </c>
      <c r="F1585" s="2">
        <v>0</v>
      </c>
      <c r="G1585" s="3">
        <f t="shared" si="70"/>
        <v>260.38355000000001</v>
      </c>
      <c r="H1585" s="3">
        <f t="shared" si="71"/>
        <v>0.29000000000087311</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73542.070000000007</v>
      </c>
      <c r="D1586" s="2">
        <v>0</v>
      </c>
      <c r="E1586" s="2">
        <v>0</v>
      </c>
      <c r="F1586" s="2">
        <v>0</v>
      </c>
      <c r="G1586" s="3">
        <f t="shared" si="70"/>
        <v>441.25242000000003</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49836.27</v>
      </c>
      <c r="D1590" s="2">
        <v>0</v>
      </c>
      <c r="E1590" s="2">
        <v>0</v>
      </c>
      <c r="F1590" s="2">
        <v>0</v>
      </c>
      <c r="G1590" s="3">
        <f t="shared" si="70"/>
        <v>498.36269999999996</v>
      </c>
      <c r="H1590" s="3">
        <f t="shared" si="71"/>
        <v>0.26999999999679858</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52244.99</v>
      </c>
      <c r="D1592" s="2">
        <v>0</v>
      </c>
      <c r="E1592" s="2">
        <v>0</v>
      </c>
      <c r="F1592" s="2">
        <v>0</v>
      </c>
      <c r="G1592" s="3">
        <f t="shared" si="70"/>
        <v>626.93988000000002</v>
      </c>
      <c r="H1592" s="3">
        <f t="shared" si="71"/>
        <v>1.0000000002037268E-2</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27261.71</v>
      </c>
      <c r="D1593" s="2">
        <v>0</v>
      </c>
      <c r="E1593" s="2">
        <v>0</v>
      </c>
      <c r="F1593" s="2">
        <v>0</v>
      </c>
      <c r="G1593" s="3">
        <f t="shared" si="70"/>
        <v>354.40222999999997</v>
      </c>
      <c r="H1593" s="3">
        <f t="shared" si="71"/>
        <v>0.29000000000087311</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240382.40999999997</v>
      </c>
      <c r="D1601" s="2">
        <v>0</v>
      </c>
      <c r="E1601" s="2">
        <v>0</v>
      </c>
      <c r="F1601" s="2">
        <v>0</v>
      </c>
      <c r="G1601" s="3">
        <f t="shared" si="70"/>
        <v>5048.0306099999998</v>
      </c>
      <c r="H1601" s="3">
        <f t="shared" si="71"/>
        <v>0.40999999997438863</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214645.44999999998</v>
      </c>
      <c r="D1603" s="2">
        <v>0</v>
      </c>
      <c r="E1603" s="2">
        <v>0</v>
      </c>
      <c r="F1603" s="2">
        <v>0</v>
      </c>
      <c r="G1603" s="3">
        <f t="shared" si="70"/>
        <v>4936.8453499999996</v>
      </c>
      <c r="H1603" s="3">
        <f t="shared" si="71"/>
        <v>0.4499999999825377</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42594.81</v>
      </c>
      <c r="D1604" s="2">
        <v>0</v>
      </c>
      <c r="E1604" s="2">
        <v>0</v>
      </c>
      <c r="F1604" s="2">
        <v>0</v>
      </c>
      <c r="G1604" s="3">
        <f t="shared" si="70"/>
        <v>1022.27544</v>
      </c>
      <c r="H1604" s="3">
        <f t="shared" si="71"/>
        <v>0.19000000000232831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69969.38</v>
      </c>
      <c r="D1605" s="2">
        <v>0</v>
      </c>
      <c r="E1605" s="2">
        <v>0</v>
      </c>
      <c r="F1605" s="2">
        <v>0</v>
      </c>
      <c r="G1605" s="3">
        <f t="shared" si="70"/>
        <v>1749.2345000000003</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49836.27</v>
      </c>
      <c r="D1609" s="2">
        <v>0</v>
      </c>
      <c r="E1609" s="2">
        <v>0</v>
      </c>
      <c r="F1609" s="2">
        <v>0</v>
      </c>
      <c r="G1609" s="3">
        <f t="shared" si="70"/>
        <v>1445.2518299999999</v>
      </c>
      <c r="H1609" s="3">
        <f t="shared" si="71"/>
        <v>0.26999999999679858</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52244.99</v>
      </c>
      <c r="D1611" s="2">
        <v>0</v>
      </c>
      <c r="E1611" s="2">
        <v>0</v>
      </c>
      <c r="F1611" s="2">
        <v>0</v>
      </c>
      <c r="G1611" s="3">
        <f t="shared" si="70"/>
        <v>1619.5946899999999</v>
      </c>
      <c r="H1611" s="3">
        <f t="shared" si="71"/>
        <v>1.0000000002037268E-2</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25736.959999999999</v>
      </c>
      <c r="D1612" s="2">
        <v>0</v>
      </c>
      <c r="E1612" s="2">
        <v>0</v>
      </c>
      <c r="F1612" s="2">
        <v>0</v>
      </c>
      <c r="G1612" s="3">
        <f t="shared" si="70"/>
        <v>823.58271999999999</v>
      </c>
      <c r="H1612" s="3">
        <f t="shared" si="71"/>
        <v>4.0000000000873115E-2</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34470.390000000014</v>
      </c>
      <c r="D1620" s="2">
        <v>0</v>
      </c>
      <c r="E1620" s="2">
        <v>0</v>
      </c>
      <c r="F1620" s="2">
        <v>0</v>
      </c>
      <c r="G1620" s="3">
        <f t="shared" si="70"/>
        <v>1378.8156000000006</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34470.39</v>
      </c>
      <c r="D1680" s="2">
        <v>0</v>
      </c>
      <c r="E1680" s="2">
        <v>0</v>
      </c>
      <c r="F1680" s="2">
        <v>0</v>
      </c>
      <c r="G1680" s="3">
        <f t="shared" si="70"/>
        <v>3447.0390000000002</v>
      </c>
      <c r="H1680" s="3">
        <f t="shared" si="71"/>
        <v>0.38999999999941792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32370.39</v>
      </c>
      <c r="D1682" s="2">
        <v>0</v>
      </c>
      <c r="E1682" s="2">
        <v>0</v>
      </c>
      <c r="F1682" s="2">
        <v>0</v>
      </c>
      <c r="G1682" s="3">
        <f t="shared" si="70"/>
        <v>3301.7797799999998</v>
      </c>
      <c r="H1682" s="3">
        <f t="shared" si="71"/>
        <v>0.38999999999941792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2100</v>
      </c>
      <c r="D1683" s="2">
        <v>0</v>
      </c>
      <c r="E1683" s="2">
        <v>0</v>
      </c>
      <c r="F1683" s="2">
        <v>0</v>
      </c>
      <c r="G1683" s="3">
        <f t="shared" si="70"/>
        <v>216.29999999999998</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P999"/>
  <sheetViews>
    <sheetView showGridLines="0" workbookViewId="0">
      <selection activeCell="Q60" sqref="Q60"/>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406" t="s">
        <v>2020</v>
      </c>
      <c r="B1" s="406"/>
      <c r="C1" s="406"/>
    </row>
    <row r="2" spans="1:16" ht="33" customHeight="1">
      <c r="A2" s="407" t="s">
        <v>2021</v>
      </c>
      <c r="B2" s="408"/>
      <c r="C2" s="405"/>
      <c r="D2" s="5"/>
      <c r="E2" s="5"/>
      <c r="F2" s="5"/>
      <c r="G2" s="5"/>
      <c r="H2" s="5"/>
      <c r="I2" s="5"/>
      <c r="J2" s="5"/>
      <c r="K2" s="5"/>
      <c r="L2" s="5"/>
      <c r="M2" s="5"/>
      <c r="N2" s="5"/>
      <c r="O2" s="5"/>
      <c r="P2" s="5"/>
    </row>
    <row r="3" spans="1:16" ht="18.75" customHeight="1">
      <c r="A3" s="222" t="s">
        <v>2022</v>
      </c>
      <c r="B3" s="409" t="s">
        <v>2023</v>
      </c>
      <c r="C3" s="405"/>
      <c r="D3" s="5"/>
      <c r="E3" s="5"/>
      <c r="F3" s="5"/>
      <c r="G3" s="5"/>
      <c r="H3" s="5"/>
      <c r="I3" s="5"/>
      <c r="J3" s="5"/>
      <c r="K3" s="5"/>
      <c r="L3" s="5"/>
      <c r="M3" s="5"/>
      <c r="N3" s="5"/>
      <c r="O3" s="5"/>
      <c r="P3" s="5"/>
    </row>
    <row r="4" spans="1:16" ht="37.5" hidden="1" customHeight="1">
      <c r="A4" s="223" t="s">
        <v>2024</v>
      </c>
      <c r="B4" s="404" t="s">
        <v>2025</v>
      </c>
      <c r="C4" s="405"/>
      <c r="D4" s="5"/>
      <c r="E4" s="5"/>
      <c r="F4" s="5"/>
      <c r="G4" s="5"/>
      <c r="H4" s="5"/>
      <c r="I4" s="5"/>
      <c r="J4" s="5"/>
      <c r="K4" s="5"/>
      <c r="L4" s="5"/>
      <c r="M4" s="5"/>
      <c r="N4" s="5"/>
      <c r="O4" s="5"/>
      <c r="P4" s="5"/>
    </row>
    <row r="5" spans="1:16" ht="48" hidden="1" customHeight="1">
      <c r="A5" s="223" t="s">
        <v>2024</v>
      </c>
      <c r="B5" s="404" t="s">
        <v>2026</v>
      </c>
      <c r="C5" s="405"/>
      <c r="D5" s="5"/>
      <c r="E5" s="5"/>
      <c r="F5" s="5"/>
      <c r="G5" s="5"/>
      <c r="H5" s="5"/>
      <c r="I5" s="5"/>
      <c r="J5" s="5"/>
      <c r="K5" s="5"/>
      <c r="L5" s="5"/>
      <c r="M5" s="5"/>
      <c r="N5" s="5"/>
      <c r="O5" s="5"/>
      <c r="P5" s="5"/>
    </row>
    <row r="6" spans="1:16" ht="59.25" hidden="1" customHeight="1">
      <c r="A6" s="223" t="s">
        <v>2024</v>
      </c>
      <c r="B6" s="404" t="s">
        <v>2027</v>
      </c>
      <c r="C6" s="405"/>
      <c r="D6" s="5"/>
      <c r="E6" s="5"/>
      <c r="F6" s="5"/>
      <c r="G6" s="5"/>
      <c r="H6" s="5"/>
      <c r="I6" s="5"/>
      <c r="J6" s="5"/>
      <c r="K6" s="5"/>
      <c r="L6" s="5"/>
      <c r="M6" s="5"/>
      <c r="N6" s="5"/>
      <c r="O6" s="5"/>
      <c r="P6" s="5"/>
    </row>
    <row r="7" spans="1:16" ht="48" hidden="1" customHeight="1">
      <c r="A7" s="223" t="s">
        <v>2028</v>
      </c>
      <c r="B7" s="404" t="s">
        <v>2029</v>
      </c>
      <c r="C7" s="405"/>
      <c r="D7" s="5"/>
      <c r="E7" s="5"/>
      <c r="F7" s="5"/>
      <c r="G7" s="5"/>
      <c r="H7" s="5"/>
      <c r="I7" s="5"/>
      <c r="J7" s="5"/>
      <c r="K7" s="5"/>
      <c r="L7" s="5"/>
      <c r="M7" s="5"/>
      <c r="N7" s="5"/>
      <c r="O7" s="5"/>
      <c r="P7" s="5"/>
    </row>
    <row r="8" spans="1:16" ht="41.25" hidden="1" customHeight="1">
      <c r="A8" s="223" t="s">
        <v>2030</v>
      </c>
      <c r="B8" s="404" t="s">
        <v>2031</v>
      </c>
      <c r="C8" s="405"/>
      <c r="D8" s="5"/>
      <c r="E8" s="5"/>
      <c r="F8" s="5"/>
      <c r="G8" s="5"/>
      <c r="H8" s="5"/>
      <c r="I8" s="5"/>
      <c r="J8" s="5"/>
      <c r="K8" s="5"/>
      <c r="L8" s="5"/>
      <c r="M8" s="5"/>
      <c r="N8" s="5"/>
      <c r="O8" s="5"/>
      <c r="P8" s="5"/>
    </row>
    <row r="9" spans="1:16" ht="59.25" hidden="1" customHeight="1">
      <c r="A9" s="223" t="s">
        <v>2032</v>
      </c>
      <c r="B9" s="404" t="s">
        <v>2033</v>
      </c>
      <c r="C9" s="405"/>
      <c r="D9" s="5"/>
      <c r="E9" s="5"/>
      <c r="F9" s="5"/>
      <c r="G9" s="5"/>
      <c r="H9" s="5"/>
      <c r="I9" s="5"/>
      <c r="J9" s="5"/>
      <c r="K9" s="5"/>
      <c r="L9" s="5"/>
      <c r="M9" s="5"/>
      <c r="N9" s="5"/>
      <c r="O9" s="5"/>
      <c r="P9" s="5"/>
    </row>
    <row r="10" spans="1:16" ht="61.5" hidden="1" customHeight="1">
      <c r="A10" s="223" t="s">
        <v>2032</v>
      </c>
      <c r="B10" s="404" t="s">
        <v>2034</v>
      </c>
      <c r="C10" s="405"/>
      <c r="D10" s="5"/>
      <c r="E10" s="5"/>
      <c r="F10" s="5"/>
      <c r="G10" s="5"/>
      <c r="H10" s="5"/>
      <c r="I10" s="5"/>
      <c r="J10" s="5"/>
      <c r="K10" s="5"/>
      <c r="L10" s="5"/>
      <c r="M10" s="5"/>
      <c r="N10" s="5"/>
      <c r="O10" s="5"/>
      <c r="P10" s="5"/>
    </row>
    <row r="11" spans="1:16" ht="43.5" hidden="1" customHeight="1">
      <c r="A11" s="223" t="s">
        <v>2032</v>
      </c>
      <c r="B11" s="404" t="s">
        <v>2035</v>
      </c>
      <c r="C11" s="405"/>
      <c r="D11" s="5"/>
      <c r="E11" s="5"/>
      <c r="F11" s="5"/>
      <c r="G11" s="5"/>
      <c r="H11" s="5"/>
      <c r="I11" s="5"/>
      <c r="J11" s="5"/>
      <c r="K11" s="5"/>
      <c r="L11" s="5"/>
      <c r="M11" s="5"/>
      <c r="N11" s="5"/>
      <c r="O11" s="5"/>
      <c r="P11" s="5"/>
    </row>
    <row r="12" spans="1:16" ht="27.75" hidden="1" customHeight="1">
      <c r="A12" s="223" t="s">
        <v>2036</v>
      </c>
      <c r="B12" s="404" t="s">
        <v>2037</v>
      </c>
      <c r="C12" s="405"/>
      <c r="D12" s="5"/>
      <c r="E12" s="5"/>
      <c r="F12" s="5"/>
      <c r="G12" s="5"/>
      <c r="H12" s="5"/>
      <c r="I12" s="5"/>
      <c r="J12" s="5"/>
      <c r="K12" s="5"/>
      <c r="L12" s="5"/>
      <c r="M12" s="5"/>
      <c r="N12" s="5"/>
      <c r="O12" s="5"/>
      <c r="P12" s="5"/>
    </row>
    <row r="13" spans="1:16" ht="27.75" hidden="1" customHeight="1">
      <c r="A13" s="223" t="s">
        <v>2038</v>
      </c>
      <c r="B13" s="404" t="s">
        <v>2039</v>
      </c>
      <c r="C13" s="405"/>
      <c r="D13" s="5"/>
      <c r="E13" s="5"/>
      <c r="F13" s="5"/>
      <c r="G13" s="5"/>
      <c r="H13" s="5"/>
      <c r="I13" s="5"/>
      <c r="J13" s="5"/>
      <c r="K13" s="5"/>
      <c r="L13" s="5"/>
      <c r="M13" s="5"/>
      <c r="N13" s="5"/>
      <c r="O13" s="5"/>
      <c r="P13" s="5"/>
    </row>
    <row r="14" spans="1:16" ht="45.75" hidden="1" customHeight="1">
      <c r="A14" s="223" t="s">
        <v>2040</v>
      </c>
      <c r="B14" s="404" t="s">
        <v>2041</v>
      </c>
      <c r="C14" s="405"/>
      <c r="D14" s="5"/>
      <c r="E14" s="5"/>
      <c r="F14" s="5"/>
      <c r="G14" s="5"/>
      <c r="H14" s="5"/>
      <c r="I14" s="5"/>
      <c r="J14" s="5"/>
      <c r="K14" s="5"/>
      <c r="L14" s="5"/>
      <c r="M14" s="5"/>
      <c r="N14" s="5"/>
      <c r="O14" s="5"/>
      <c r="P14" s="5"/>
    </row>
    <row r="15" spans="1:16" ht="45.75" hidden="1" customHeight="1">
      <c r="A15" s="223" t="s">
        <v>2042</v>
      </c>
      <c r="B15" s="404" t="s">
        <v>2043</v>
      </c>
      <c r="C15" s="405"/>
      <c r="D15" s="5"/>
      <c r="E15" s="5"/>
      <c r="F15" s="5"/>
      <c r="G15" s="5"/>
      <c r="H15" s="5"/>
      <c r="I15" s="5"/>
      <c r="J15" s="5"/>
      <c r="K15" s="5"/>
      <c r="L15" s="5"/>
      <c r="M15" s="5"/>
      <c r="N15" s="5"/>
      <c r="O15" s="5"/>
      <c r="P15" s="5"/>
    </row>
    <row r="16" spans="1:16" ht="51" hidden="1" customHeight="1">
      <c r="A16" s="223" t="s">
        <v>2044</v>
      </c>
      <c r="B16" s="404" t="s">
        <v>2045</v>
      </c>
      <c r="C16" s="405"/>
      <c r="D16" s="5"/>
      <c r="E16" s="5"/>
      <c r="F16" s="5"/>
      <c r="G16" s="5"/>
      <c r="H16" s="5"/>
      <c r="I16" s="5"/>
      <c r="J16" s="5"/>
      <c r="K16" s="5"/>
      <c r="L16" s="5"/>
      <c r="M16" s="5"/>
      <c r="N16" s="5"/>
      <c r="O16" s="5"/>
      <c r="P16" s="5"/>
    </row>
    <row r="17" spans="1:16" ht="27.75" hidden="1" customHeight="1">
      <c r="A17" s="223" t="s">
        <v>2046</v>
      </c>
      <c r="B17" s="404" t="s">
        <v>2047</v>
      </c>
      <c r="C17" s="405"/>
      <c r="D17" s="5"/>
      <c r="E17" s="5"/>
      <c r="F17" s="5"/>
      <c r="G17" s="5"/>
      <c r="H17" s="5"/>
      <c r="I17" s="5"/>
      <c r="J17" s="5"/>
      <c r="K17" s="5"/>
      <c r="L17" s="5"/>
      <c r="M17" s="5"/>
      <c r="N17" s="5"/>
      <c r="O17" s="5"/>
      <c r="P17" s="5"/>
    </row>
    <row r="18" spans="1:16" ht="27.75" hidden="1" customHeight="1">
      <c r="A18" s="223" t="s">
        <v>2048</v>
      </c>
      <c r="B18" s="404" t="s">
        <v>2049</v>
      </c>
      <c r="C18" s="405"/>
      <c r="D18" s="5"/>
      <c r="E18" s="5"/>
      <c r="F18" s="5"/>
      <c r="G18" s="5"/>
      <c r="H18" s="5"/>
      <c r="I18" s="5"/>
      <c r="J18" s="5"/>
      <c r="K18" s="5"/>
      <c r="L18" s="5"/>
      <c r="M18" s="5"/>
      <c r="N18" s="5"/>
      <c r="O18" s="5"/>
      <c r="P18" s="5"/>
    </row>
    <row r="19" spans="1:16" ht="45" hidden="1" customHeight="1">
      <c r="A19" s="223" t="s">
        <v>2048</v>
      </c>
      <c r="B19" s="404" t="s">
        <v>2050</v>
      </c>
      <c r="C19" s="405"/>
      <c r="D19" s="5"/>
      <c r="E19" s="5"/>
      <c r="F19" s="5"/>
      <c r="G19" s="5"/>
      <c r="H19" s="5"/>
      <c r="I19" s="5"/>
      <c r="J19" s="5"/>
      <c r="K19" s="5"/>
      <c r="L19" s="5"/>
      <c r="M19" s="5"/>
      <c r="N19" s="5"/>
      <c r="O19" s="5"/>
      <c r="P19" s="5"/>
    </row>
    <row r="20" spans="1:16" ht="45" hidden="1" customHeight="1">
      <c r="A20" s="223" t="s">
        <v>2051</v>
      </c>
      <c r="B20" s="404" t="s">
        <v>2052</v>
      </c>
      <c r="C20" s="405"/>
      <c r="D20" s="5"/>
      <c r="E20" s="5"/>
      <c r="F20" s="5"/>
      <c r="G20" s="5"/>
      <c r="H20" s="5"/>
      <c r="I20" s="5"/>
      <c r="J20" s="5"/>
      <c r="K20" s="5"/>
      <c r="L20" s="5"/>
      <c r="M20" s="5"/>
      <c r="N20" s="5"/>
      <c r="O20" s="5"/>
      <c r="P20" s="5"/>
    </row>
    <row r="21" spans="1:16" ht="30" hidden="1" customHeight="1">
      <c r="A21" s="223" t="s">
        <v>2053</v>
      </c>
      <c r="B21" s="404" t="s">
        <v>2054</v>
      </c>
      <c r="C21" s="405"/>
      <c r="D21" s="5"/>
      <c r="E21" s="5"/>
      <c r="F21" s="5"/>
      <c r="G21" s="5"/>
      <c r="H21" s="5"/>
      <c r="I21" s="5"/>
      <c r="J21" s="5"/>
      <c r="K21" s="5"/>
      <c r="L21" s="5"/>
      <c r="M21" s="5"/>
      <c r="N21" s="5"/>
      <c r="O21" s="5"/>
      <c r="P21" s="5"/>
    </row>
    <row r="22" spans="1:16" ht="30" hidden="1" customHeight="1">
      <c r="A22" s="223" t="s">
        <v>2055</v>
      </c>
      <c r="B22" s="404" t="s">
        <v>2056</v>
      </c>
      <c r="C22" s="405"/>
      <c r="D22" s="5"/>
      <c r="E22" s="5"/>
      <c r="F22" s="5"/>
      <c r="G22" s="5"/>
      <c r="H22" s="5"/>
      <c r="I22" s="5"/>
      <c r="J22" s="5"/>
      <c r="K22" s="5"/>
      <c r="L22" s="5"/>
      <c r="M22" s="5"/>
      <c r="N22" s="5"/>
      <c r="O22" s="5"/>
      <c r="P22" s="5"/>
    </row>
    <row r="23" spans="1:16" ht="30" hidden="1" customHeight="1">
      <c r="A23" s="223" t="s">
        <v>2057</v>
      </c>
      <c r="B23" s="404" t="s">
        <v>2058</v>
      </c>
      <c r="C23" s="405"/>
      <c r="D23" s="5"/>
      <c r="E23" s="5"/>
      <c r="F23" s="5"/>
      <c r="G23" s="5"/>
      <c r="H23" s="5"/>
      <c r="I23" s="5"/>
      <c r="J23" s="5"/>
      <c r="K23" s="5"/>
      <c r="L23" s="5"/>
      <c r="M23" s="5"/>
      <c r="N23" s="5"/>
      <c r="O23" s="5"/>
      <c r="P23" s="5"/>
    </row>
    <row r="24" spans="1:16" ht="30" hidden="1" customHeight="1">
      <c r="A24" s="223" t="s">
        <v>2059</v>
      </c>
      <c r="B24" s="404" t="s">
        <v>2060</v>
      </c>
      <c r="C24" s="405"/>
      <c r="D24" s="5"/>
      <c r="E24" s="5"/>
      <c r="F24" s="5"/>
      <c r="G24" s="5"/>
      <c r="H24" s="5"/>
      <c r="I24" s="5"/>
      <c r="J24" s="5"/>
      <c r="K24" s="5"/>
      <c r="L24" s="5"/>
      <c r="M24" s="5"/>
      <c r="N24" s="5"/>
      <c r="O24" s="5"/>
      <c r="P24" s="5"/>
    </row>
    <row r="25" spans="1:16" ht="30" hidden="1" customHeight="1">
      <c r="A25" s="223" t="s">
        <v>2061</v>
      </c>
      <c r="B25" s="404" t="s">
        <v>2062</v>
      </c>
      <c r="C25" s="405"/>
      <c r="D25" s="5"/>
      <c r="E25" s="5"/>
      <c r="F25" s="5"/>
      <c r="G25" s="5"/>
      <c r="H25" s="5"/>
      <c r="I25" s="5"/>
      <c r="J25" s="5"/>
      <c r="K25" s="5"/>
      <c r="L25" s="5"/>
      <c r="M25" s="5"/>
      <c r="N25" s="5"/>
      <c r="O25" s="5"/>
      <c r="P25" s="5"/>
    </row>
    <row r="26" spans="1:16" ht="30" hidden="1" customHeight="1">
      <c r="A26" s="223" t="s">
        <v>2063</v>
      </c>
      <c r="B26" s="404" t="s">
        <v>2064</v>
      </c>
      <c r="C26" s="405"/>
      <c r="D26" s="5"/>
      <c r="E26" s="5"/>
      <c r="F26" s="5"/>
      <c r="G26" s="5"/>
      <c r="H26" s="5"/>
      <c r="I26" s="5"/>
      <c r="J26" s="5"/>
      <c r="K26" s="5"/>
      <c r="L26" s="5"/>
      <c r="M26" s="5"/>
      <c r="N26" s="5"/>
      <c r="O26" s="5"/>
      <c r="P26" s="5"/>
    </row>
    <row r="27" spans="1:16" ht="70.5" hidden="1" customHeight="1">
      <c r="A27" s="223" t="s">
        <v>2065</v>
      </c>
      <c r="B27" s="404" t="s">
        <v>2066</v>
      </c>
      <c r="C27" s="405"/>
      <c r="D27" s="5"/>
      <c r="E27" s="5"/>
      <c r="F27" s="5"/>
      <c r="G27" s="5"/>
      <c r="H27" s="5"/>
      <c r="I27" s="5"/>
      <c r="J27" s="5"/>
      <c r="K27" s="5"/>
      <c r="L27" s="5"/>
      <c r="M27" s="5"/>
      <c r="N27" s="5"/>
      <c r="O27" s="5"/>
      <c r="P27" s="5"/>
    </row>
    <row r="28" spans="1:16" ht="48" hidden="1" customHeight="1">
      <c r="A28" s="223" t="s">
        <v>2067</v>
      </c>
      <c r="B28" s="404" t="s">
        <v>2068</v>
      </c>
      <c r="C28" s="405"/>
      <c r="D28" s="5"/>
      <c r="E28" s="5"/>
      <c r="F28" s="5"/>
      <c r="G28" s="5"/>
      <c r="H28" s="5"/>
      <c r="I28" s="5"/>
      <c r="J28" s="5"/>
      <c r="K28" s="5"/>
      <c r="L28" s="5"/>
      <c r="M28" s="5"/>
      <c r="N28" s="5"/>
      <c r="O28" s="5"/>
      <c r="P28" s="5"/>
    </row>
    <row r="29" spans="1:16" ht="100.5" hidden="1" customHeight="1">
      <c r="A29" s="223" t="s">
        <v>2069</v>
      </c>
      <c r="B29" s="404" t="s">
        <v>2070</v>
      </c>
      <c r="C29" s="405"/>
      <c r="D29" s="5"/>
      <c r="E29" s="5"/>
      <c r="F29" s="5"/>
      <c r="G29" s="5"/>
      <c r="H29" s="5"/>
      <c r="I29" s="5"/>
      <c r="J29" s="5"/>
      <c r="K29" s="5"/>
      <c r="L29" s="5"/>
      <c r="M29" s="5"/>
      <c r="N29" s="5"/>
      <c r="O29" s="5"/>
      <c r="P29" s="5"/>
    </row>
    <row r="30" spans="1:16" ht="45" hidden="1" customHeight="1">
      <c r="A30" s="223" t="s">
        <v>2071</v>
      </c>
      <c r="B30" s="404" t="s">
        <v>2072</v>
      </c>
      <c r="C30" s="405"/>
      <c r="D30" s="5"/>
      <c r="E30" s="5"/>
      <c r="F30" s="5"/>
      <c r="G30" s="5"/>
      <c r="H30" s="5"/>
      <c r="I30" s="5"/>
      <c r="J30" s="5"/>
      <c r="K30" s="5"/>
      <c r="L30" s="5"/>
      <c r="M30" s="5"/>
      <c r="N30" s="5"/>
      <c r="O30" s="5"/>
      <c r="P30" s="5"/>
    </row>
    <row r="31" spans="1:16" ht="45" hidden="1" customHeight="1">
      <c r="A31" s="223" t="s">
        <v>2073</v>
      </c>
      <c r="B31" s="404" t="s">
        <v>2074</v>
      </c>
      <c r="C31" s="405"/>
      <c r="D31" s="5"/>
      <c r="E31" s="5"/>
      <c r="F31" s="5"/>
      <c r="G31" s="5"/>
      <c r="H31" s="5"/>
      <c r="I31" s="5"/>
      <c r="J31" s="5"/>
      <c r="K31" s="5"/>
      <c r="L31" s="5"/>
      <c r="M31" s="5"/>
      <c r="N31" s="5"/>
      <c r="O31" s="5"/>
      <c r="P31" s="5"/>
    </row>
    <row r="32" spans="1:16" ht="45" hidden="1" customHeight="1">
      <c r="A32" s="223" t="s">
        <v>2075</v>
      </c>
      <c r="B32" s="404" t="s">
        <v>2076</v>
      </c>
      <c r="C32" s="405"/>
      <c r="D32" s="5"/>
      <c r="E32" s="5"/>
      <c r="F32" s="5"/>
      <c r="G32" s="5"/>
      <c r="H32" s="5"/>
      <c r="I32" s="5"/>
      <c r="J32" s="5"/>
      <c r="K32" s="5"/>
      <c r="L32" s="5"/>
      <c r="M32" s="5"/>
      <c r="N32" s="5"/>
      <c r="O32" s="5"/>
      <c r="P32" s="5"/>
    </row>
    <row r="33" spans="1:16" ht="72" hidden="1" customHeight="1">
      <c r="A33" s="223" t="s">
        <v>2077</v>
      </c>
      <c r="B33" s="404" t="s">
        <v>2078</v>
      </c>
      <c r="C33" s="405"/>
      <c r="D33" s="5"/>
      <c r="E33" s="5"/>
      <c r="F33" s="5"/>
      <c r="G33" s="5"/>
      <c r="H33" s="5"/>
      <c r="I33" s="5"/>
      <c r="J33" s="5"/>
      <c r="K33" s="5"/>
      <c r="L33" s="5"/>
      <c r="M33" s="5"/>
      <c r="N33" s="5"/>
      <c r="O33" s="5"/>
      <c r="P33" s="5"/>
    </row>
    <row r="34" spans="1:16" ht="79.5" hidden="1" customHeight="1">
      <c r="A34" s="223" t="s">
        <v>2079</v>
      </c>
      <c r="B34" s="404" t="s">
        <v>2080</v>
      </c>
      <c r="C34" s="405"/>
      <c r="D34" s="5"/>
      <c r="E34" s="5"/>
      <c r="F34" s="5"/>
      <c r="G34" s="5"/>
      <c r="H34" s="5"/>
      <c r="I34" s="5"/>
      <c r="J34" s="5"/>
      <c r="K34" s="5"/>
      <c r="L34" s="5"/>
      <c r="M34" s="5"/>
      <c r="N34" s="5"/>
      <c r="O34" s="5"/>
      <c r="P34" s="5"/>
    </row>
    <row r="35" spans="1:16" ht="70.5" hidden="1" customHeight="1">
      <c r="A35" s="223" t="s">
        <v>2081</v>
      </c>
      <c r="B35" s="404" t="s">
        <v>2082</v>
      </c>
      <c r="C35" s="405"/>
      <c r="D35" s="5"/>
      <c r="E35" s="5"/>
      <c r="F35" s="5"/>
      <c r="G35" s="5"/>
      <c r="H35" s="5"/>
      <c r="I35" s="5"/>
      <c r="J35" s="5"/>
      <c r="K35" s="5"/>
      <c r="L35" s="5"/>
      <c r="M35" s="5"/>
      <c r="N35" s="5"/>
      <c r="O35" s="5"/>
      <c r="P35" s="5"/>
    </row>
    <row r="36" spans="1:16" ht="45.75" hidden="1" customHeight="1">
      <c r="A36" s="223" t="s">
        <v>2083</v>
      </c>
      <c r="B36" s="404" t="s">
        <v>2084</v>
      </c>
      <c r="C36" s="405"/>
      <c r="D36" s="5"/>
      <c r="E36" s="5"/>
      <c r="F36" s="5"/>
      <c r="G36" s="5"/>
      <c r="H36" s="5"/>
      <c r="I36" s="5"/>
      <c r="J36" s="5"/>
      <c r="K36" s="5"/>
      <c r="L36" s="5"/>
      <c r="M36" s="5"/>
      <c r="N36" s="5"/>
      <c r="O36" s="5"/>
      <c r="P36" s="5"/>
    </row>
    <row r="37" spans="1:16" ht="54.75" hidden="1" customHeight="1">
      <c r="A37" s="223" t="s">
        <v>2085</v>
      </c>
      <c r="B37" s="404" t="s">
        <v>2086</v>
      </c>
      <c r="C37" s="405"/>
      <c r="D37" s="5"/>
      <c r="E37" s="5"/>
      <c r="F37" s="5"/>
      <c r="G37" s="5"/>
      <c r="H37" s="5"/>
      <c r="I37" s="5"/>
      <c r="J37" s="5"/>
      <c r="K37" s="5"/>
      <c r="L37" s="5"/>
      <c r="M37" s="5"/>
      <c r="N37" s="5"/>
      <c r="O37" s="5"/>
      <c r="P37" s="5"/>
    </row>
    <row r="38" spans="1:16" ht="37.5" hidden="1" customHeight="1">
      <c r="A38" s="223" t="s">
        <v>2087</v>
      </c>
      <c r="B38" s="404" t="s">
        <v>2088</v>
      </c>
      <c r="C38" s="405"/>
      <c r="D38" s="5"/>
      <c r="E38" s="5"/>
      <c r="F38" s="5"/>
      <c r="G38" s="5"/>
      <c r="H38" s="5"/>
      <c r="I38" s="5"/>
      <c r="J38" s="5"/>
      <c r="K38" s="5"/>
      <c r="L38" s="5"/>
      <c r="M38" s="5"/>
      <c r="N38" s="5"/>
      <c r="O38" s="5"/>
      <c r="P38" s="5"/>
    </row>
    <row r="39" spans="1:16" ht="61.5" hidden="1" customHeight="1">
      <c r="A39" s="223" t="s">
        <v>2089</v>
      </c>
      <c r="B39" s="404" t="s">
        <v>2090</v>
      </c>
      <c r="C39" s="405"/>
      <c r="D39" s="5"/>
      <c r="E39" s="5"/>
      <c r="F39" s="5"/>
      <c r="G39" s="5"/>
      <c r="H39" s="5"/>
      <c r="I39" s="5"/>
      <c r="J39" s="5"/>
      <c r="K39" s="5"/>
      <c r="L39" s="5"/>
      <c r="M39" s="5"/>
      <c r="N39" s="5"/>
      <c r="O39" s="5"/>
      <c r="P39" s="5"/>
    </row>
    <row r="40" spans="1:16" ht="53.25" hidden="1" customHeight="1">
      <c r="A40" s="223" t="s">
        <v>2091</v>
      </c>
      <c r="B40" s="404" t="s">
        <v>2092</v>
      </c>
      <c r="C40" s="405"/>
      <c r="D40" s="5"/>
      <c r="E40" s="5"/>
      <c r="F40" s="5"/>
      <c r="G40" s="5"/>
      <c r="H40" s="5"/>
      <c r="I40" s="5"/>
      <c r="J40" s="5"/>
      <c r="K40" s="5"/>
      <c r="L40" s="5"/>
      <c r="M40" s="5"/>
      <c r="N40" s="5"/>
      <c r="O40" s="5"/>
      <c r="P40" s="5"/>
    </row>
    <row r="41" spans="1:16" ht="73.5" hidden="1" customHeight="1">
      <c r="A41" s="223" t="s">
        <v>2093</v>
      </c>
      <c r="B41" s="404" t="s">
        <v>2094</v>
      </c>
      <c r="C41" s="405"/>
      <c r="D41" s="5"/>
      <c r="E41" s="5"/>
      <c r="F41" s="5"/>
      <c r="G41" s="5"/>
      <c r="H41" s="5"/>
      <c r="I41" s="5"/>
      <c r="J41" s="5"/>
      <c r="K41" s="5"/>
      <c r="L41" s="5"/>
      <c r="M41" s="5"/>
      <c r="N41" s="5"/>
      <c r="O41" s="5"/>
      <c r="P41" s="5"/>
    </row>
    <row r="42" spans="1:16" ht="57.75" hidden="1" customHeight="1">
      <c r="A42" s="223" t="s">
        <v>2095</v>
      </c>
      <c r="B42" s="404" t="s">
        <v>2096</v>
      </c>
      <c r="C42" s="405"/>
      <c r="D42" s="5"/>
      <c r="E42" s="5"/>
      <c r="F42" s="5"/>
      <c r="G42" s="5"/>
      <c r="H42" s="5"/>
      <c r="I42" s="5"/>
      <c r="J42" s="5"/>
      <c r="K42" s="5"/>
      <c r="L42" s="5"/>
      <c r="M42" s="5"/>
      <c r="N42" s="5"/>
      <c r="O42" s="5"/>
      <c r="P42" s="5"/>
    </row>
    <row r="43" spans="1:16" ht="84" hidden="1" customHeight="1">
      <c r="A43" s="223" t="s">
        <v>2097</v>
      </c>
      <c r="B43" s="404" t="s">
        <v>2098</v>
      </c>
      <c r="C43" s="405"/>
      <c r="D43" s="5"/>
      <c r="E43" s="5"/>
      <c r="F43" s="5"/>
      <c r="G43" s="5"/>
      <c r="H43" s="5"/>
      <c r="I43" s="5"/>
      <c r="J43" s="5"/>
      <c r="K43" s="5"/>
      <c r="L43" s="5"/>
      <c r="M43" s="5"/>
      <c r="N43" s="5"/>
      <c r="O43" s="5"/>
      <c r="P43" s="5"/>
    </row>
    <row r="44" spans="1:16" ht="48" hidden="1" customHeight="1">
      <c r="A44" s="223" t="s">
        <v>2099</v>
      </c>
      <c r="B44" s="404" t="s">
        <v>2100</v>
      </c>
      <c r="C44" s="405"/>
      <c r="D44" s="5"/>
      <c r="E44" s="5"/>
      <c r="F44" s="5"/>
      <c r="G44" s="5"/>
      <c r="H44" s="5"/>
      <c r="I44" s="5"/>
      <c r="J44" s="5"/>
      <c r="K44" s="5"/>
      <c r="L44" s="5"/>
      <c r="M44" s="5"/>
      <c r="N44" s="5"/>
      <c r="O44" s="5"/>
      <c r="P44" s="5"/>
    </row>
    <row r="45" spans="1:16" ht="57" hidden="1" customHeight="1">
      <c r="A45" s="223" t="s">
        <v>2101</v>
      </c>
      <c r="B45" s="404" t="s">
        <v>2102</v>
      </c>
      <c r="C45" s="405"/>
      <c r="D45" s="5"/>
      <c r="E45" s="5"/>
      <c r="F45" s="5"/>
      <c r="G45" s="5"/>
      <c r="H45" s="5"/>
      <c r="I45" s="5"/>
      <c r="J45" s="5"/>
      <c r="K45" s="5"/>
      <c r="L45" s="5"/>
      <c r="M45" s="5"/>
      <c r="N45" s="5"/>
      <c r="O45" s="5"/>
      <c r="P45" s="5"/>
    </row>
    <row r="46" spans="1:16" ht="73.5" hidden="1" customHeight="1">
      <c r="A46" s="223" t="s">
        <v>2103</v>
      </c>
      <c r="B46" s="415" t="s">
        <v>2104</v>
      </c>
      <c r="C46" s="405"/>
      <c r="D46" s="5"/>
      <c r="E46" s="5"/>
      <c r="F46" s="5"/>
      <c r="G46" s="5"/>
      <c r="H46" s="5"/>
      <c r="I46" s="5"/>
      <c r="J46" s="5"/>
      <c r="K46" s="5"/>
      <c r="L46" s="5"/>
      <c r="M46" s="5"/>
      <c r="N46" s="5"/>
      <c r="O46" s="5"/>
      <c r="P46" s="5"/>
    </row>
    <row r="47" spans="1:16" ht="66" hidden="1" customHeight="1">
      <c r="A47" s="39" t="s">
        <v>2105</v>
      </c>
      <c r="B47" s="416" t="s">
        <v>2106</v>
      </c>
      <c r="C47" s="416"/>
      <c r="D47" s="5"/>
      <c r="E47" s="5"/>
      <c r="F47" s="5"/>
      <c r="G47" s="5"/>
      <c r="H47" s="5"/>
      <c r="I47" s="5"/>
      <c r="J47" s="5"/>
      <c r="K47" s="5"/>
      <c r="L47" s="5"/>
      <c r="M47" s="5"/>
      <c r="N47" s="5"/>
      <c r="O47" s="5"/>
      <c r="P47" s="5"/>
    </row>
    <row r="48" spans="1:16" ht="123.75" customHeight="1">
      <c r="A48" s="202" t="s">
        <v>2107</v>
      </c>
      <c r="B48" s="414" t="s">
        <v>2108</v>
      </c>
      <c r="C48" s="413"/>
      <c r="D48" s="5"/>
      <c r="E48" s="5"/>
      <c r="F48" s="5"/>
      <c r="G48" s="5"/>
      <c r="H48" s="5"/>
      <c r="I48" s="5"/>
      <c r="J48" s="5"/>
      <c r="K48" s="5"/>
      <c r="L48" s="5"/>
      <c r="M48" s="5"/>
      <c r="N48" s="5"/>
      <c r="O48" s="5"/>
      <c r="P48" s="5"/>
    </row>
    <row r="49" spans="1:16" ht="34.5" customHeight="1">
      <c r="A49" s="202" t="s">
        <v>2109</v>
      </c>
      <c r="B49" s="412" t="s">
        <v>2110</v>
      </c>
      <c r="C49" s="413"/>
      <c r="D49" s="5"/>
      <c r="E49" s="5"/>
      <c r="F49" s="5"/>
      <c r="G49" s="5"/>
      <c r="H49" s="5"/>
      <c r="I49" s="5"/>
      <c r="J49" s="5"/>
      <c r="K49" s="5"/>
      <c r="L49" s="5"/>
      <c r="M49" s="5"/>
      <c r="N49" s="5"/>
      <c r="O49" s="5"/>
      <c r="P49" s="5"/>
    </row>
    <row r="50" spans="1:16" ht="34.5" customHeight="1">
      <c r="A50" s="202" t="s">
        <v>2111</v>
      </c>
      <c r="B50" s="412" t="s">
        <v>2112</v>
      </c>
      <c r="C50" s="413"/>
      <c r="D50" s="5"/>
      <c r="E50" s="5"/>
      <c r="F50" s="5"/>
      <c r="G50" s="5"/>
      <c r="H50" s="5"/>
      <c r="I50" s="5"/>
      <c r="J50" s="5"/>
      <c r="K50" s="5"/>
      <c r="L50" s="5"/>
      <c r="M50" s="5"/>
      <c r="N50" s="5"/>
      <c r="O50" s="5"/>
      <c r="P50" s="5"/>
    </row>
    <row r="51" spans="1:16" ht="31.5" customHeight="1">
      <c r="A51" s="224" t="s">
        <v>2113</v>
      </c>
      <c r="B51" s="404" t="s">
        <v>2114</v>
      </c>
      <c r="C51" s="405"/>
      <c r="D51" s="5"/>
      <c r="E51" s="5"/>
      <c r="F51" s="5"/>
      <c r="G51" s="5"/>
      <c r="H51" s="5"/>
      <c r="I51" s="5"/>
      <c r="J51" s="5"/>
      <c r="K51" s="5"/>
      <c r="L51" s="5"/>
      <c r="M51" s="5"/>
      <c r="N51" s="5"/>
      <c r="O51" s="5"/>
      <c r="P51" s="5"/>
    </row>
    <row r="52" spans="1:16" ht="31.5" customHeight="1">
      <c r="A52" s="224" t="s">
        <v>2115</v>
      </c>
      <c r="B52" s="404" t="s">
        <v>2116</v>
      </c>
      <c r="C52" s="405"/>
      <c r="D52" s="5"/>
      <c r="E52" s="5"/>
      <c r="F52" s="5"/>
      <c r="G52" s="5"/>
      <c r="H52" s="5"/>
      <c r="I52" s="5"/>
      <c r="J52" s="5"/>
      <c r="K52" s="5"/>
      <c r="L52" s="5"/>
      <c r="M52" s="5"/>
      <c r="N52" s="5"/>
      <c r="O52" s="5"/>
      <c r="P52" s="5"/>
    </row>
    <row r="53" spans="1:16" ht="31.5" customHeight="1">
      <c r="A53" s="224" t="s">
        <v>2117</v>
      </c>
      <c r="B53" s="417" t="s">
        <v>2118</v>
      </c>
      <c r="C53" s="418"/>
      <c r="D53" s="5"/>
      <c r="E53" s="5"/>
      <c r="F53" s="5"/>
      <c r="G53" s="5"/>
      <c r="H53" s="5"/>
      <c r="I53" s="5"/>
      <c r="J53" s="5"/>
      <c r="K53" s="5"/>
      <c r="L53" s="5"/>
      <c r="M53" s="5"/>
      <c r="N53" s="5"/>
      <c r="O53" s="5"/>
      <c r="P53" s="5"/>
    </row>
    <row r="54" spans="1:16" ht="31.5" customHeight="1">
      <c r="A54" s="224" t="s">
        <v>2119</v>
      </c>
      <c r="B54" s="417" t="s">
        <v>2120</v>
      </c>
      <c r="C54" s="418"/>
      <c r="D54" s="5"/>
      <c r="E54" s="5"/>
      <c r="F54" s="5"/>
      <c r="G54" s="5"/>
      <c r="H54" s="5"/>
      <c r="I54" s="5"/>
      <c r="J54" s="5"/>
      <c r="K54" s="5"/>
      <c r="L54" s="5"/>
      <c r="M54" s="5"/>
      <c r="N54" s="5"/>
      <c r="O54" s="5"/>
      <c r="P54" s="5"/>
    </row>
    <row r="55" spans="1:16" ht="54.6" customHeight="1">
      <c r="A55" s="224" t="s">
        <v>2121</v>
      </c>
      <c r="B55" s="417" t="s">
        <v>2122</v>
      </c>
      <c r="C55" s="418"/>
      <c r="D55" s="5"/>
      <c r="E55" s="5"/>
      <c r="F55" s="5"/>
      <c r="G55" s="5"/>
      <c r="H55" s="5"/>
      <c r="I55" s="5"/>
      <c r="J55" s="5"/>
      <c r="K55" s="5"/>
      <c r="L55" s="5"/>
      <c r="M55" s="5"/>
      <c r="N55" s="5"/>
      <c r="O55" s="5"/>
      <c r="P55" s="5"/>
    </row>
    <row r="56" spans="1:16" ht="54.6" customHeight="1">
      <c r="A56" s="224" t="s">
        <v>2123</v>
      </c>
      <c r="B56" s="417" t="s">
        <v>2124</v>
      </c>
      <c r="C56" s="418"/>
      <c r="D56" s="5"/>
      <c r="E56" s="5"/>
      <c r="F56" s="5"/>
      <c r="G56" s="5"/>
      <c r="H56" s="5"/>
      <c r="I56" s="5"/>
      <c r="J56" s="5"/>
      <c r="K56" s="5"/>
      <c r="L56" s="5"/>
      <c r="M56" s="5"/>
      <c r="N56" s="5"/>
      <c r="O56" s="5"/>
      <c r="P56" s="5"/>
    </row>
    <row r="57" spans="1:16" ht="54" customHeight="1">
      <c r="A57" s="224" t="s">
        <v>2125</v>
      </c>
      <c r="B57" s="417" t="s">
        <v>2126</v>
      </c>
      <c r="C57" s="418"/>
      <c r="D57" s="5"/>
      <c r="E57" s="5"/>
      <c r="F57" s="5"/>
      <c r="G57" s="5"/>
      <c r="H57" s="5"/>
      <c r="I57" s="5"/>
      <c r="J57" s="5"/>
      <c r="K57" s="5"/>
      <c r="L57" s="5"/>
      <c r="M57" s="5"/>
      <c r="N57" s="5"/>
      <c r="O57" s="5"/>
      <c r="P57" s="5"/>
    </row>
    <row r="58" spans="1:16" ht="31.15" customHeight="1">
      <c r="A58" s="270" t="s">
        <v>2127</v>
      </c>
      <c r="B58" s="410" t="s">
        <v>2128</v>
      </c>
      <c r="C58" s="411"/>
      <c r="D58" s="5"/>
      <c r="E58" s="5"/>
      <c r="F58" s="5"/>
      <c r="G58" s="5"/>
      <c r="H58" s="5"/>
      <c r="I58" s="5"/>
      <c r="J58" s="5"/>
      <c r="K58" s="5"/>
      <c r="L58" s="5"/>
      <c r="M58" s="5"/>
      <c r="N58" s="5"/>
      <c r="O58" s="5"/>
      <c r="P58" s="5"/>
    </row>
    <row r="59" spans="1:16" ht="46.5" customHeight="1">
      <c r="A59" s="302" t="s">
        <v>2129</v>
      </c>
      <c r="B59" s="402" t="s">
        <v>2130</v>
      </c>
      <c r="C59" s="403"/>
      <c r="D59" s="298"/>
      <c r="E59" s="5"/>
      <c r="F59" s="5"/>
      <c r="G59" s="5"/>
      <c r="H59" s="5"/>
      <c r="I59" s="5"/>
      <c r="J59" s="5"/>
      <c r="K59" s="5"/>
      <c r="L59" s="5"/>
      <c r="M59" s="5"/>
      <c r="N59" s="5"/>
      <c r="O59" s="5"/>
      <c r="P59" s="5"/>
    </row>
    <row r="60" spans="1:16" ht="39" customHeight="1">
      <c r="A60" s="329" t="s">
        <v>2131</v>
      </c>
      <c r="B60" s="402" t="s">
        <v>2132</v>
      </c>
      <c r="C60" s="403"/>
      <c r="D60" s="328"/>
      <c r="E60" s="327"/>
      <c r="F60" s="327"/>
      <c r="G60" s="327"/>
      <c r="H60" s="327"/>
      <c r="I60" s="327"/>
      <c r="J60" s="327"/>
      <c r="K60" s="327"/>
      <c r="L60" s="327"/>
      <c r="M60" s="327"/>
      <c r="N60" s="327"/>
      <c r="O60" s="327"/>
      <c r="P60" s="327"/>
    </row>
    <row r="61" spans="1:16" ht="12.75" customHeight="1">
      <c r="A61" s="5"/>
      <c r="B61" s="5"/>
      <c r="C61" s="5"/>
      <c r="D61" s="5"/>
      <c r="E61" s="5"/>
      <c r="F61" s="5"/>
      <c r="G61" s="5"/>
      <c r="H61" s="5"/>
      <c r="I61" s="5"/>
      <c r="J61" s="5"/>
      <c r="K61" s="5"/>
      <c r="L61" s="5"/>
      <c r="M61" s="5"/>
      <c r="N61" s="5"/>
      <c r="O61" s="5"/>
      <c r="P61" s="5"/>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1970</v>
      </c>
    </row>
    <row r="2" spans="1:1" ht="12.75" customHeight="1">
      <c r="A2" s="204"/>
    </row>
    <row r="3" spans="1:1" ht="12.75">
      <c r="A3" s="205" t="s">
        <v>1971</v>
      </c>
    </row>
    <row r="4" spans="1:1" ht="39" customHeight="1">
      <c r="A4" s="205" t="s">
        <v>1972</v>
      </c>
    </row>
    <row r="5" spans="1:1" ht="60.75" customHeight="1">
      <c r="A5" s="205" t="s">
        <v>1973</v>
      </c>
    </row>
    <row r="6" spans="1:1" ht="27" customHeight="1">
      <c r="A6" s="206" t="s">
        <v>1974</v>
      </c>
    </row>
    <row r="7" spans="1:1" ht="56.25">
      <c r="A7" s="207" t="s">
        <v>1975</v>
      </c>
    </row>
    <row r="8" spans="1:1" ht="78.75">
      <c r="A8" s="208" t="s">
        <v>1976</v>
      </c>
    </row>
    <row r="9" spans="1:1" ht="22.5">
      <c r="A9" s="205" t="s">
        <v>1977</v>
      </c>
    </row>
    <row r="10" spans="1:1" ht="56.25">
      <c r="A10" s="205" t="s">
        <v>1978</v>
      </c>
    </row>
    <row r="11" spans="1:1" ht="42.75" customHeight="1">
      <c r="A11" s="209" t="s">
        <v>1979</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W1005"/>
  <sheetViews>
    <sheetView showGridLines="0" topLeftCell="A19" zoomScale="85" zoomScaleNormal="85" workbookViewId="0">
      <selection activeCell="C6" sqref="C6"/>
    </sheetView>
  </sheetViews>
  <sheetFormatPr defaultColWidth="14.42578125" defaultRowHeight="15" customHeight="1"/>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c r="A2" s="341" t="s">
        <v>1980</v>
      </c>
      <c r="B2" s="342"/>
      <c r="C2" s="342"/>
      <c r="D2" s="342"/>
      <c r="E2" s="342"/>
      <c r="F2" s="342"/>
      <c r="G2" s="342"/>
      <c r="H2" s="342"/>
      <c r="I2" s="342"/>
      <c r="J2" s="5"/>
      <c r="K2" s="5"/>
      <c r="L2" s="5"/>
      <c r="M2" s="5"/>
      <c r="N2" s="5"/>
      <c r="O2" s="5"/>
      <c r="P2" s="5"/>
      <c r="Q2" s="5"/>
      <c r="R2" s="5"/>
      <c r="S2" s="5"/>
      <c r="T2" s="5"/>
      <c r="U2" s="5"/>
      <c r="V2" s="5"/>
      <c r="W2" s="5"/>
    </row>
    <row r="3" spans="1:23" ht="15.75" customHeight="1">
      <c r="A3" s="5"/>
      <c r="B3" s="17"/>
      <c r="C3" s="17"/>
      <c r="D3" s="17"/>
      <c r="E3" s="17"/>
      <c r="F3" s="17"/>
      <c r="G3" s="17"/>
      <c r="H3" s="5"/>
      <c r="I3" s="267" t="s">
        <v>1981</v>
      </c>
      <c r="J3" s="5"/>
      <c r="K3" s="5"/>
      <c r="L3" s="5"/>
      <c r="M3" s="5"/>
      <c r="N3" s="5"/>
      <c r="O3" s="5"/>
      <c r="P3" s="5"/>
      <c r="Q3" s="5"/>
      <c r="R3" s="5"/>
      <c r="S3" s="5"/>
      <c r="T3" s="5"/>
      <c r="U3" s="5"/>
      <c r="V3" s="5"/>
      <c r="W3" s="5"/>
    </row>
    <row r="4" spans="1:23" ht="32.25" customHeight="1">
      <c r="A4" s="343" t="s">
        <v>1982</v>
      </c>
      <c r="B4" s="344"/>
      <c r="C4" s="344"/>
      <c r="D4" s="344"/>
      <c r="E4" s="344"/>
      <c r="F4" s="344"/>
      <c r="G4" s="344"/>
      <c r="H4" s="344"/>
      <c r="I4" s="344"/>
      <c r="J4" s="5"/>
      <c r="K4" s="245"/>
      <c r="L4" s="5"/>
      <c r="M4" s="5"/>
      <c r="N4" s="5"/>
      <c r="O4" s="5"/>
      <c r="P4" s="5"/>
      <c r="Q4" s="5"/>
      <c r="R4" s="5"/>
      <c r="S4" s="5"/>
      <c r="T4" s="5"/>
      <c r="U4" s="5"/>
      <c r="V4" s="5"/>
      <c r="W4" s="5"/>
    </row>
    <row r="5" spans="1:23" ht="13.5" customHeight="1">
      <c r="A5" s="314"/>
      <c r="B5" s="315"/>
      <c r="C5" s="315"/>
      <c r="D5" s="315"/>
      <c r="E5" s="315"/>
      <c r="F5" s="315"/>
      <c r="G5" s="315"/>
      <c r="H5" s="315"/>
      <c r="I5" s="315"/>
      <c r="J5" s="5"/>
      <c r="K5" s="5"/>
      <c r="L5" s="5"/>
      <c r="M5" s="5"/>
      <c r="N5" s="5"/>
      <c r="O5" s="5"/>
      <c r="P5" s="5"/>
      <c r="Q5" s="5"/>
      <c r="R5" s="5"/>
      <c r="S5" s="5"/>
      <c r="T5" s="5"/>
      <c r="U5" s="5"/>
      <c r="V5" s="5"/>
      <c r="W5" s="5"/>
    </row>
    <row r="6" spans="1:23" ht="13.5" customHeight="1">
      <c r="B6" s="18" t="s">
        <v>1983</v>
      </c>
      <c r="C6" s="239">
        <v>37814</v>
      </c>
      <c r="D6" s="315"/>
      <c r="E6" s="235"/>
      <c r="F6" s="234"/>
      <c r="G6" s="234"/>
      <c r="H6" s="19" t="s">
        <v>1984</v>
      </c>
      <c r="I6" s="20" t="s">
        <v>1985</v>
      </c>
      <c r="J6" s="5"/>
      <c r="K6" s="5"/>
      <c r="L6" s="5"/>
      <c r="M6" s="5"/>
      <c r="N6" s="5"/>
      <c r="O6" s="5"/>
      <c r="P6" s="5"/>
      <c r="Q6" s="5"/>
      <c r="R6" s="5"/>
      <c r="S6" s="5"/>
      <c r="T6" s="5"/>
      <c r="U6" s="5"/>
      <c r="V6" s="5"/>
      <c r="W6" s="5"/>
    </row>
    <row r="7" spans="1:23" ht="13.5" customHeight="1">
      <c r="B7" s="18"/>
      <c r="C7" s="318"/>
      <c r="D7" s="315"/>
      <c r="E7" s="372" t="s">
        <v>1986</v>
      </c>
      <c r="F7" s="345" t="s">
        <v>1987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1988</v>
      </c>
      <c r="C8" s="240" t="s">
        <v>1989</v>
      </c>
      <c r="D8" s="315"/>
      <c r="E8" s="372"/>
      <c r="F8" s="347" t="s">
        <v>1990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5"/>
      <c r="E9" s="372"/>
      <c r="F9" s="339" t="s">
        <v>1991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5"/>
      <c r="E10" s="372"/>
      <c r="F10" s="347" t="s">
        <v>1992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5"/>
      <c r="E11" s="372"/>
      <c r="F11" s="337" t="s">
        <v>1993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5"/>
      <c r="E12" s="372"/>
      <c r="F12" s="335" t="s">
        <v>1994</v>
      </c>
      <c r="G12" s="336"/>
      <c r="H12" s="323" t="s">
        <v>1995</v>
      </c>
      <c r="I12" s="27" t="s">
        <v>1996</v>
      </c>
      <c r="J12" s="228"/>
      <c r="K12" s="228"/>
      <c r="L12" s="5"/>
      <c r="M12" s="5"/>
      <c r="N12" s="5"/>
      <c r="O12" s="5"/>
      <c r="P12" s="5"/>
      <c r="Q12" s="5"/>
      <c r="R12" s="5"/>
      <c r="S12" s="5"/>
      <c r="T12" s="5"/>
      <c r="U12" s="5"/>
      <c r="V12" s="5"/>
      <c r="W12" s="5"/>
    </row>
    <row r="13" spans="1:23" ht="23.25">
      <c r="B13" s="18" t="s">
        <v>1997</v>
      </c>
      <c r="C13" s="242" t="s">
        <v>5</v>
      </c>
      <c r="D13" s="315"/>
      <c r="E13" s="372"/>
      <c r="F13" s="369" t="s">
        <v>1998</v>
      </c>
      <c r="G13" s="370"/>
      <c r="H13" s="371"/>
      <c r="I13" s="274" t="str">
        <f>IF(Kont!E14&gt;0,Kont!E14,"Nema")</f>
        <v>Nema</v>
      </c>
      <c r="J13" s="5"/>
      <c r="K13" s="228"/>
      <c r="L13" s="5"/>
      <c r="M13" s="5"/>
      <c r="N13" s="5"/>
      <c r="O13" s="5"/>
      <c r="P13" s="5"/>
      <c r="Q13" s="5"/>
      <c r="R13" s="5"/>
      <c r="S13" s="5"/>
      <c r="T13" s="5"/>
      <c r="U13" s="5"/>
      <c r="V13" s="5"/>
      <c r="W13" s="5"/>
    </row>
    <row r="14" spans="1:23" ht="13.5" customHeight="1">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1999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c r="A17" s="349" t="s">
        <v>1987</v>
      </c>
      <c r="B17" s="368" t="str">
        <f>'PR-RAS'!B6</f>
        <v>PRIHODI POSLOVANJA (šifre 61+62+63+64+65+66+67+68)</v>
      </c>
      <c r="C17" s="364"/>
      <c r="D17" s="364"/>
      <c r="E17" s="364"/>
      <c r="F17" s="365"/>
      <c r="G17" s="28" t="str">
        <f>'PR-RAS'!C6</f>
        <v>6</v>
      </c>
      <c r="H17" s="275">
        <f>'PR-RAS'!D6</f>
        <v>280061.90999999997</v>
      </c>
      <c r="I17" s="275">
        <f>'PR-RAS'!E6</f>
        <v>303690.78999999998</v>
      </c>
      <c r="J17" s="5"/>
      <c r="K17" s="5"/>
      <c r="L17" s="5"/>
      <c r="M17" s="5"/>
      <c r="N17" s="5"/>
      <c r="O17" s="5"/>
      <c r="P17" s="5"/>
      <c r="Q17" s="5"/>
      <c r="R17" s="5"/>
      <c r="S17" s="5"/>
      <c r="T17" s="5"/>
      <c r="U17" s="5"/>
      <c r="V17" s="5"/>
      <c r="W17" s="5"/>
    </row>
    <row r="18" spans="1:23" ht="12.75" customHeight="1">
      <c r="A18" s="350"/>
      <c r="B18" s="357" t="str">
        <f>'PR-RAS'!B152</f>
        <v xml:space="preserve">RASHODI POSLOVANJA (šifre 31+32+34+35+36+37+38) </v>
      </c>
      <c r="C18" s="358"/>
      <c r="D18" s="358"/>
      <c r="E18" s="358"/>
      <c r="F18" s="359"/>
      <c r="G18" s="29" t="str">
        <f>'PR-RAS'!C152</f>
        <v>3</v>
      </c>
      <c r="H18" s="275">
        <f>'PR-RAS'!D152</f>
        <v>144150.53</v>
      </c>
      <c r="I18" s="275">
        <f>'PR-RAS'!E152</f>
        <v>227700.04</v>
      </c>
      <c r="J18" s="5"/>
      <c r="K18" s="5"/>
      <c r="L18" s="5"/>
      <c r="M18" s="5"/>
      <c r="N18" s="5"/>
      <c r="O18" s="5"/>
      <c r="P18" s="5"/>
      <c r="Q18" s="5"/>
      <c r="R18" s="5"/>
      <c r="S18" s="5"/>
      <c r="T18" s="5"/>
      <c r="U18" s="5"/>
      <c r="V18" s="5"/>
      <c r="W18" s="5"/>
    </row>
    <row r="19" spans="1:23" ht="12.75" customHeight="1">
      <c r="A19" s="350"/>
      <c r="B19" s="357" t="str">
        <f>'PR-RAS'!B649</f>
        <v>Višak prihoda i primitaka raspoloživ u sljedećem razdoblju (šifre X005 + '9221-9222' - Y005 - '9222-9221')</v>
      </c>
      <c r="C19" s="358"/>
      <c r="D19" s="358"/>
      <c r="E19" s="358"/>
      <c r="F19" s="359"/>
      <c r="G19" s="29" t="str">
        <f>'PR-RAS'!C649</f>
        <v>X006</v>
      </c>
      <c r="H19" s="275">
        <f>'PR-RAS'!D649</f>
        <v>433353.04999999993</v>
      </c>
      <c r="I19" s="275">
        <f>'PR-RAS'!E649</f>
        <v>489452.79</v>
      </c>
      <c r="J19" s="5"/>
      <c r="K19" s="5"/>
      <c r="L19" s="5"/>
      <c r="M19" s="5"/>
      <c r="N19" s="5"/>
      <c r="O19" s="5"/>
      <c r="P19" s="5"/>
      <c r="Q19" s="5"/>
      <c r="R19" s="5"/>
      <c r="S19" s="5"/>
      <c r="T19" s="5"/>
      <c r="U19" s="5"/>
      <c r="V19" s="5"/>
      <c r="W19" s="5"/>
    </row>
    <row r="20" spans="1:23" ht="12.75" customHeight="1">
      <c r="A20" s="351"/>
      <c r="B20" s="360" t="str">
        <f>'PR-RAS'!B650</f>
        <v>Manjak prihoda i primitaka za pokriće u sljedećem razdoblju (šifre Y005 + '9222-9221' - X005 - '9221-9222' )</v>
      </c>
      <c r="C20" s="361"/>
      <c r="D20" s="361"/>
      <c r="E20" s="361"/>
      <c r="F20" s="36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1999</v>
      </c>
      <c r="B21" s="352" t="s">
        <v>8</v>
      </c>
      <c r="C21" s="353"/>
      <c r="D21" s="353"/>
      <c r="E21" s="353"/>
      <c r="F21" s="354"/>
      <c r="G21" s="201" t="s">
        <v>9</v>
      </c>
      <c r="H21" s="265" t="s">
        <v>2000</v>
      </c>
      <c r="I21" s="266" t="s">
        <v>2001</v>
      </c>
      <c r="J21" s="5"/>
      <c r="K21" s="5"/>
      <c r="L21" s="5"/>
      <c r="M21" s="5"/>
      <c r="N21" s="5"/>
      <c r="O21" s="5"/>
      <c r="P21" s="5"/>
      <c r="Q21" s="5"/>
      <c r="R21" s="5"/>
      <c r="S21" s="5"/>
      <c r="T21" s="5"/>
      <c r="U21" s="5"/>
      <c r="V21" s="5"/>
      <c r="W21" s="5"/>
    </row>
    <row r="22" spans="1:23" ht="12.75" customHeight="1">
      <c r="A22" s="349" t="s">
        <v>1990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1999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c r="A27" s="349" t="s">
        <v>2002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1999</v>
      </c>
      <c r="B32" s="352" t="s">
        <v>8</v>
      </c>
      <c r="C32" s="353"/>
      <c r="D32" s="353"/>
      <c r="E32" s="353"/>
      <c r="F32" s="354"/>
      <c r="G32" s="201" t="s">
        <v>9</v>
      </c>
      <c r="H32" s="265" t="s">
        <v>2003</v>
      </c>
      <c r="I32" s="266" t="s">
        <v>2004</v>
      </c>
      <c r="J32" s="5"/>
      <c r="K32" s="5"/>
      <c r="L32" s="5"/>
      <c r="M32" s="5"/>
      <c r="N32" s="5"/>
      <c r="O32" s="5"/>
      <c r="P32" s="5"/>
      <c r="Q32" s="5"/>
      <c r="R32" s="5"/>
      <c r="S32" s="5"/>
      <c r="T32" s="5"/>
      <c r="U32" s="5"/>
      <c r="V32" s="5"/>
      <c r="W32" s="5"/>
    </row>
    <row r="33" spans="1:23" ht="12.75" customHeight="1">
      <c r="A33" s="349" t="s">
        <v>1992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1999</v>
      </c>
      <c r="B37" s="352" t="s">
        <v>8</v>
      </c>
      <c r="C37" s="353"/>
      <c r="D37" s="353"/>
      <c r="E37" s="353"/>
      <c r="F37" s="354"/>
      <c r="G37" s="201" t="s">
        <v>9</v>
      </c>
      <c r="H37" s="265" t="s">
        <v>2000</v>
      </c>
      <c r="I37" s="266" t="s">
        <v>1951</v>
      </c>
      <c r="J37" s="5"/>
      <c r="K37" s="5"/>
      <c r="L37" s="5"/>
      <c r="M37" s="5"/>
      <c r="N37" s="5"/>
      <c r="O37" s="5"/>
      <c r="P37" s="5"/>
      <c r="Q37" s="5"/>
      <c r="R37" s="5"/>
      <c r="S37" s="5"/>
      <c r="T37" s="5"/>
      <c r="U37" s="5"/>
      <c r="V37" s="5"/>
      <c r="W37" s="5"/>
    </row>
    <row r="38" spans="1:23" ht="12.75" customHeight="1">
      <c r="A38" s="349" t="s">
        <v>1993</v>
      </c>
      <c r="B38" s="368" t="str">
        <f>OBVEZE!B5</f>
        <v>Stanje obveza 1. siječnja (=stanju obveza iz Izvještaja o obvezama na 31. prosinca prethodne godine)</v>
      </c>
      <c r="C38" s="364"/>
      <c r="D38" s="364"/>
      <c r="E38" s="364"/>
      <c r="F38" s="365"/>
      <c r="G38" s="126" t="str">
        <f>OBVEZE!C5</f>
        <v>V001</v>
      </c>
      <c r="H38" s="275">
        <f>OBVEZE!D5</f>
        <v>19891.05</v>
      </c>
      <c r="I38" s="275" t="s">
        <v>2005</v>
      </c>
      <c r="J38" s="5"/>
      <c r="K38" s="5"/>
      <c r="L38" s="5"/>
      <c r="M38" s="5"/>
      <c r="N38" s="5"/>
      <c r="O38" s="5"/>
      <c r="P38" s="5"/>
      <c r="Q38" s="5"/>
      <c r="R38" s="5"/>
      <c r="S38" s="5"/>
      <c r="T38" s="5"/>
      <c r="U38" s="5"/>
      <c r="V38" s="5"/>
      <c r="W38" s="5"/>
    </row>
    <row r="39" spans="1:23" ht="12.75" customHeight="1">
      <c r="A39" s="350"/>
      <c r="B39" s="357" t="str">
        <f>OBVEZE!B44</f>
        <v>Stanje obveza na kraju izvještajnog razdoblja (šifre V001+V002-V004) i (šifre V007+V009)</v>
      </c>
      <c r="C39" s="358"/>
      <c r="D39" s="358"/>
      <c r="E39" s="358"/>
      <c r="F39" s="359"/>
      <c r="G39" s="127" t="str">
        <f>OBVEZE!C44</f>
        <v>V006</v>
      </c>
      <c r="H39" s="275" t="s">
        <v>2005</v>
      </c>
      <c r="I39" s="275">
        <f>OBVEZE!D44</f>
        <v>34470.390000000014</v>
      </c>
      <c r="J39" s="5"/>
      <c r="K39" s="5"/>
      <c r="L39" s="5"/>
      <c r="M39" s="5"/>
      <c r="N39" s="5"/>
      <c r="O39" s="5"/>
      <c r="P39" s="5"/>
      <c r="Q39" s="5"/>
      <c r="R39" s="5"/>
      <c r="S39" s="5"/>
      <c r="T39" s="5"/>
      <c r="U39" s="5"/>
      <c r="V39" s="5"/>
      <c r="W39" s="5"/>
    </row>
    <row r="40" spans="1:23" ht="12.75" customHeight="1">
      <c r="A40" s="350"/>
      <c r="B40" s="357" t="str">
        <f>OBVEZE!B45</f>
        <v>Stanje dospjelih obveza na kraju izvještajnog razdoblja (šifre V008+D23+D24 + 'D dio 25,26' + D27)</v>
      </c>
      <c r="C40" s="358"/>
      <c r="D40" s="358"/>
      <c r="E40" s="358"/>
      <c r="F40" s="359"/>
      <c r="G40" s="127" t="str">
        <f>OBVEZE!C45</f>
        <v>V007</v>
      </c>
      <c r="H40" s="275" t="s">
        <v>2005</v>
      </c>
      <c r="I40" s="275">
        <f>OBVEZE!D45</f>
        <v>0</v>
      </c>
      <c r="J40" s="5"/>
      <c r="K40" s="5"/>
      <c r="L40" s="5"/>
      <c r="M40" s="5"/>
      <c r="N40" s="5"/>
      <c r="O40" s="5"/>
      <c r="P40" s="5"/>
      <c r="Q40" s="5"/>
      <c r="R40" s="5"/>
      <c r="S40" s="5"/>
      <c r="T40" s="5"/>
      <c r="U40" s="5"/>
      <c r="V40" s="5"/>
      <c r="W40" s="5"/>
    </row>
    <row r="41" spans="1:23" ht="12.75" customHeight="1">
      <c r="A41" s="351"/>
      <c r="B41" s="360" t="str">
        <f>OBVEZE!B104</f>
        <v>Stanje nedospjelih obveza na kraju izvještajnog razdoblja (šifre V010 + ND23 + ND24 + 'ND dio 25,26' + ND27)</v>
      </c>
      <c r="C41" s="361"/>
      <c r="D41" s="361"/>
      <c r="E41" s="361"/>
      <c r="F41" s="362"/>
      <c r="G41" s="128" t="str">
        <f>OBVEZE!C104</f>
        <v>V009</v>
      </c>
      <c r="H41" s="276" t="s">
        <v>2005</v>
      </c>
      <c r="I41" s="276">
        <f>OBVEZE!D104</f>
        <v>34470.39</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55" t="s">
        <v>2006</v>
      </c>
      <c r="F44" s="355"/>
      <c r="G44" s="229"/>
      <c r="H44" s="356" t="s">
        <v>2007</v>
      </c>
      <c r="I44" s="356"/>
      <c r="J44" s="5"/>
      <c r="K44" s="5"/>
      <c r="L44" s="5"/>
      <c r="M44" s="5"/>
      <c r="N44" s="5"/>
      <c r="O44" s="5"/>
      <c r="P44" s="5"/>
      <c r="Q44" s="5"/>
      <c r="R44" s="5"/>
      <c r="S44" s="5"/>
      <c r="T44" s="5"/>
      <c r="U44" s="5"/>
      <c r="V44" s="5"/>
      <c r="W44" s="5"/>
    </row>
    <row r="45" spans="1:23" ht="12.75" customHeight="1">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X1052"/>
  <sheetViews>
    <sheetView showGridLines="0" tabSelected="1" workbookViewId="0">
      <selection activeCell="L611" sqref="L611"/>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c r="A1" s="268" t="s">
        <v>0</v>
      </c>
      <c r="B1" s="324" t="s">
        <v>1</v>
      </c>
      <c r="C1" s="268" t="s">
        <v>2</v>
      </c>
      <c r="D1" s="325" t="s">
        <v>3</v>
      </c>
      <c r="E1" s="268" t="s">
        <v>4</v>
      </c>
      <c r="F1" s="326" t="s">
        <v>5</v>
      </c>
    </row>
    <row r="2" spans="1:24" s="174" customFormat="1" ht="50.1" customHeight="1">
      <c r="A2" s="378" t="s">
        <v>6</v>
      </c>
      <c r="B2" s="379"/>
      <c r="C2" s="379"/>
      <c r="D2" s="379"/>
      <c r="E2" s="379"/>
      <c r="F2" s="379"/>
    </row>
    <row r="3" spans="1:24" s="174" customFormat="1" ht="48">
      <c r="A3" s="303" t="s">
        <v>7</v>
      </c>
      <c r="B3" s="304" t="s">
        <v>8</v>
      </c>
      <c r="C3" s="305" t="s">
        <v>9</v>
      </c>
      <c r="D3" s="304" t="s">
        <v>10</v>
      </c>
      <c r="E3" s="304" t="s">
        <v>11</v>
      </c>
      <c r="F3" s="306"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80" t="s">
        <v>14</v>
      </c>
      <c r="B5" s="381"/>
      <c r="C5" s="166"/>
      <c r="D5" s="52"/>
      <c r="E5" s="52"/>
      <c r="F5" s="44"/>
    </row>
    <row r="6" spans="1:24" ht="12.75" customHeight="1">
      <c r="A6" s="63">
        <v>6</v>
      </c>
      <c r="B6" s="220" t="s">
        <v>15</v>
      </c>
      <c r="C6" s="247" t="s">
        <v>16</v>
      </c>
      <c r="D6" s="60">
        <f>D7+D43+D49+D82+D106+D125+D134+D140</f>
        <v>280061.90999999997</v>
      </c>
      <c r="E6" s="60">
        <f>E7+E43+E49+E82+E106+E125+E134+E140</f>
        <v>303690.78999999998</v>
      </c>
      <c r="F6" s="45">
        <f t="shared" ref="F6:F132" si="0">IF(D6&lt;&gt;0,IF(E6/D6&gt;=100,"&gt;&gt;100",E6/D6*100),"-")</f>
        <v>108.4370202288487</v>
      </c>
    </row>
    <row r="7" spans="1:24" ht="12.75" customHeight="1">
      <c r="A7" s="63">
        <v>61</v>
      </c>
      <c r="B7" s="220" t="s">
        <v>17</v>
      </c>
      <c r="C7" s="247" t="s">
        <v>18</v>
      </c>
      <c r="D7" s="60">
        <f>D8+D17+D23+D29+D36+D39</f>
        <v>117023.37</v>
      </c>
      <c r="E7" s="60">
        <f>E8+E17+E23+E29+E36+E39</f>
        <v>133060.54999999999</v>
      </c>
      <c r="F7" s="45">
        <f t="shared" si="0"/>
        <v>113.70425411607954</v>
      </c>
    </row>
    <row r="8" spans="1:24" ht="12.75" customHeight="1">
      <c r="A8" s="63">
        <v>611</v>
      </c>
      <c r="B8" s="220" t="s">
        <v>19</v>
      </c>
      <c r="C8" s="247" t="s">
        <v>20</v>
      </c>
      <c r="D8" s="60">
        <f>SUM(D9:D14)-D15-D16</f>
        <v>115187.58</v>
      </c>
      <c r="E8" s="60">
        <f>SUM(E9:E14)-E15-E16</f>
        <v>131577.35999999999</v>
      </c>
      <c r="F8" s="45">
        <f t="shared" si="0"/>
        <v>114.22877362298955</v>
      </c>
    </row>
    <row r="9" spans="1:24" ht="12.75" customHeight="1">
      <c r="A9" s="63">
        <v>6111</v>
      </c>
      <c r="B9" s="65" t="s">
        <v>21</v>
      </c>
      <c r="C9" s="247" t="s">
        <v>22</v>
      </c>
      <c r="D9" s="194">
        <v>110183.25</v>
      </c>
      <c r="E9" s="194">
        <v>128979.01</v>
      </c>
      <c r="F9" s="45">
        <f t="shared" si="0"/>
        <v>117.05863640798397</v>
      </c>
    </row>
    <row r="10" spans="1:24" ht="12.75" customHeight="1">
      <c r="A10" s="63">
        <v>6112</v>
      </c>
      <c r="B10" s="65" t="s">
        <v>23</v>
      </c>
      <c r="C10" s="247" t="s">
        <v>24</v>
      </c>
      <c r="D10" s="194">
        <v>2511.36</v>
      </c>
      <c r="E10" s="194">
        <v>2005.74</v>
      </c>
      <c r="F10" s="45">
        <f t="shared" si="0"/>
        <v>79.866685779816521</v>
      </c>
    </row>
    <row r="11" spans="1:24" ht="12.75" customHeight="1">
      <c r="A11" s="63">
        <v>6113</v>
      </c>
      <c r="B11" s="65" t="s">
        <v>25</v>
      </c>
      <c r="C11" s="247" t="s">
        <v>26</v>
      </c>
      <c r="D11" s="194">
        <v>10.19</v>
      </c>
      <c r="E11" s="194">
        <v>592.61</v>
      </c>
      <c r="F11" s="45">
        <f t="shared" si="0"/>
        <v>5815.6035328753678</v>
      </c>
    </row>
    <row r="12" spans="1:24" ht="12.75" customHeight="1">
      <c r="A12" s="63">
        <v>6114</v>
      </c>
      <c r="B12" s="65" t="s">
        <v>27</v>
      </c>
      <c r="C12" s="247" t="s">
        <v>28</v>
      </c>
      <c r="D12" s="194">
        <v>0</v>
      </c>
      <c r="E12" s="194">
        <v>0</v>
      </c>
      <c r="F12" s="45" t="str">
        <f t="shared" si="0"/>
        <v>-</v>
      </c>
    </row>
    <row r="13" spans="1:24" ht="12.75" customHeight="1">
      <c r="A13" s="63">
        <v>6115</v>
      </c>
      <c r="B13" s="65" t="s">
        <v>29</v>
      </c>
      <c r="C13" s="247" t="s">
        <v>30</v>
      </c>
      <c r="D13" s="194">
        <v>2482.7800000000002</v>
      </c>
      <c r="E13" s="194">
        <v>0</v>
      </c>
      <c r="F13" s="45">
        <f t="shared" si="0"/>
        <v>0</v>
      </c>
    </row>
    <row r="14" spans="1:24" ht="12.75" customHeight="1">
      <c r="A14" s="63">
        <v>6116</v>
      </c>
      <c r="B14" s="65" t="s">
        <v>31</v>
      </c>
      <c r="C14" s="247" t="s">
        <v>32</v>
      </c>
      <c r="D14" s="194">
        <v>0</v>
      </c>
      <c r="E14" s="194">
        <v>0</v>
      </c>
      <c r="F14" s="45" t="str">
        <f t="shared" si="0"/>
        <v>-</v>
      </c>
    </row>
    <row r="15" spans="1:24" ht="12.75" customHeight="1">
      <c r="A15" s="63">
        <v>6117</v>
      </c>
      <c r="B15" s="220" t="s">
        <v>33</v>
      </c>
      <c r="C15" s="247" t="s">
        <v>34</v>
      </c>
      <c r="D15" s="194">
        <v>0</v>
      </c>
      <c r="E15" s="194">
        <v>0</v>
      </c>
      <c r="F15" s="45" t="str">
        <f t="shared" si="0"/>
        <v>-</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1126.78</v>
      </c>
      <c r="E23" s="60">
        <f t="shared" si="2"/>
        <v>540</v>
      </c>
      <c r="F23" s="45">
        <f t="shared" si="0"/>
        <v>47.924173308010438</v>
      </c>
    </row>
    <row r="24" spans="1:6" ht="12.75" customHeight="1">
      <c r="A24" s="63">
        <v>6131</v>
      </c>
      <c r="B24" s="65" t="s">
        <v>51</v>
      </c>
      <c r="C24" s="247" t="s">
        <v>52</v>
      </c>
      <c r="D24" s="194">
        <v>0</v>
      </c>
      <c r="E24" s="194">
        <v>0</v>
      </c>
      <c r="F24" s="45" t="str">
        <f t="shared" si="0"/>
        <v>-</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1126.78</v>
      </c>
      <c r="E27" s="194">
        <v>540</v>
      </c>
      <c r="F27" s="45">
        <f t="shared" si="0"/>
        <v>47.924173308010438</v>
      </c>
    </row>
    <row r="28" spans="1:6" ht="12.75" customHeight="1">
      <c r="A28" s="63">
        <v>6135</v>
      </c>
      <c r="B28" s="64" t="s">
        <v>59</v>
      </c>
      <c r="C28" s="247" t="s">
        <v>60</v>
      </c>
      <c r="D28" s="194">
        <v>0</v>
      </c>
      <c r="E28" s="194">
        <v>0</v>
      </c>
      <c r="F28" s="45" t="str">
        <f t="shared" si="0"/>
        <v>-</v>
      </c>
    </row>
    <row r="29" spans="1:6" ht="12.75" customHeight="1">
      <c r="A29" s="63">
        <v>614</v>
      </c>
      <c r="B29" s="220" t="s">
        <v>61</v>
      </c>
      <c r="C29" s="247" t="s">
        <v>62</v>
      </c>
      <c r="D29" s="60">
        <f>SUM(D30:D35)</f>
        <v>709.01</v>
      </c>
      <c r="E29" s="60">
        <f>SUM(E30:E35)</f>
        <v>943.19</v>
      </c>
      <c r="F29" s="45">
        <f t="shared" si="0"/>
        <v>133.02915332646933</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709.01</v>
      </c>
      <c r="E31" s="194">
        <v>943.19</v>
      </c>
      <c r="F31" s="45">
        <f t="shared" si="0"/>
        <v>133.02915332646933</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0</v>
      </c>
      <c r="E33" s="194">
        <v>0</v>
      </c>
      <c r="F33" s="45" t="str">
        <f t="shared" si="0"/>
        <v>-</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4">
      <c r="A49" s="63">
        <v>63</v>
      </c>
      <c r="B49" s="65" t="s">
        <v>101</v>
      </c>
      <c r="C49" s="247" t="s">
        <v>102</v>
      </c>
      <c r="D49" s="60">
        <f>D50+D53+D58+D61+D64+D68+D71+D74+D77</f>
        <v>38946.29</v>
      </c>
      <c r="E49" s="60">
        <f>E50+E53+E58+E61+E64+E68+E71+E74+E77</f>
        <v>99578.91</v>
      </c>
      <c r="F49" s="45">
        <f t="shared" si="0"/>
        <v>255.68265937525757</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24">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0</v>
      </c>
      <c r="E56" s="194">
        <v>0</v>
      </c>
      <c r="F56" s="45" t="str">
        <f t="shared" si="0"/>
        <v>-</v>
      </c>
    </row>
    <row r="57" spans="1:6" ht="12.75" customHeight="1">
      <c r="A57" s="63">
        <v>6324</v>
      </c>
      <c r="B57" s="65" t="s">
        <v>117</v>
      </c>
      <c r="C57" s="247" t="s">
        <v>118</v>
      </c>
      <c r="D57" s="194">
        <v>0</v>
      </c>
      <c r="E57" s="194">
        <v>0</v>
      </c>
      <c r="F57" s="45" t="str">
        <f t="shared" si="0"/>
        <v>-</v>
      </c>
    </row>
    <row r="58" spans="1:6" ht="24">
      <c r="A58" s="63">
        <v>633</v>
      </c>
      <c r="B58" s="65" t="s">
        <v>119</v>
      </c>
      <c r="C58" s="247" t="s">
        <v>120</v>
      </c>
      <c r="D58" s="60">
        <f t="shared" ref="D58:E58" si="9">SUM(D59:D60)</f>
        <v>38946.29</v>
      </c>
      <c r="E58" s="60">
        <f t="shared" si="9"/>
        <v>99578.91</v>
      </c>
      <c r="F58" s="45">
        <f t="shared" si="0"/>
        <v>255.68265937525757</v>
      </c>
    </row>
    <row r="59" spans="1:6" ht="24">
      <c r="A59" s="63">
        <v>6331</v>
      </c>
      <c r="B59" s="65" t="s">
        <v>121</v>
      </c>
      <c r="C59" s="247" t="s">
        <v>122</v>
      </c>
      <c r="D59" s="194">
        <v>38946.29</v>
      </c>
      <c r="E59" s="194">
        <v>44578.91</v>
      </c>
      <c r="F59" s="45">
        <f t="shared" si="0"/>
        <v>114.46253288824173</v>
      </c>
    </row>
    <row r="60" spans="1:6" ht="24">
      <c r="A60" s="63">
        <v>6332</v>
      </c>
      <c r="B60" s="65" t="s">
        <v>123</v>
      </c>
      <c r="C60" s="247" t="s">
        <v>124</v>
      </c>
      <c r="D60" s="194">
        <v>0</v>
      </c>
      <c r="E60" s="194">
        <v>55000</v>
      </c>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v>0</v>
      </c>
      <c r="F62" s="45" t="str">
        <f t="shared" si="0"/>
        <v>-</v>
      </c>
    </row>
    <row r="63" spans="1:6" ht="12.75" customHeight="1">
      <c r="A63" s="63">
        <v>6342</v>
      </c>
      <c r="B63" s="65" t="s">
        <v>129</v>
      </c>
      <c r="C63" s="247" t="s">
        <v>130</v>
      </c>
      <c r="D63" s="194">
        <v>0</v>
      </c>
      <c r="E63" s="194">
        <v>0</v>
      </c>
      <c r="F63" s="45" t="str">
        <f t="shared" si="0"/>
        <v>-</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0</v>
      </c>
      <c r="E67" s="192">
        <v>0</v>
      </c>
      <c r="F67" s="71" t="str">
        <f t="shared" si="0"/>
        <v>-</v>
      </c>
    </row>
    <row r="68" spans="1:6" ht="24">
      <c r="A68" s="63" t="s">
        <v>139</v>
      </c>
      <c r="B68" s="183" t="s">
        <v>140</v>
      </c>
      <c r="C68" s="247" t="s">
        <v>139</v>
      </c>
      <c r="D68" s="60">
        <f t="shared" ref="D68:E68" si="11">SUM(D69:D70)</f>
        <v>0</v>
      </c>
      <c r="E68" s="60">
        <f t="shared" si="11"/>
        <v>0</v>
      </c>
      <c r="F68" s="45" t="str">
        <f t="shared" si="0"/>
        <v>-</v>
      </c>
    </row>
    <row r="69" spans="1:6" ht="12.75" customHeight="1">
      <c r="A69" s="63" t="s">
        <v>141</v>
      </c>
      <c r="B69" s="64" t="s">
        <v>142</v>
      </c>
      <c r="C69" s="247" t="s">
        <v>141</v>
      </c>
      <c r="D69" s="194">
        <v>0</v>
      </c>
      <c r="E69" s="194">
        <v>0</v>
      </c>
      <c r="F69" s="45" t="str">
        <f t="shared" si="0"/>
        <v>-</v>
      </c>
    </row>
    <row r="70" spans="1:6" ht="24">
      <c r="A70" s="63" t="s">
        <v>143</v>
      </c>
      <c r="B70" s="64" t="s">
        <v>144</v>
      </c>
      <c r="C70" s="247" t="s">
        <v>143</v>
      </c>
      <c r="D70" s="194">
        <v>0</v>
      </c>
      <c r="E70" s="194">
        <v>0</v>
      </c>
      <c r="F70" s="45" t="str">
        <f t="shared" si="0"/>
        <v>-</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v>0</v>
      </c>
      <c r="F72" s="45" t="str">
        <f t="shared" si="0"/>
        <v>-</v>
      </c>
    </row>
    <row r="73" spans="1:6" ht="24">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0</v>
      </c>
      <c r="E74" s="60">
        <f t="shared" si="13"/>
        <v>0</v>
      </c>
      <c r="F74" s="45" t="str">
        <f t="shared" si="0"/>
        <v>-</v>
      </c>
    </row>
    <row r="75" spans="1:6" ht="12.75" customHeight="1">
      <c r="A75" s="63" t="s">
        <v>153</v>
      </c>
      <c r="B75" s="65" t="s">
        <v>154</v>
      </c>
      <c r="C75" s="247" t="s">
        <v>153</v>
      </c>
      <c r="D75" s="194">
        <v>0</v>
      </c>
      <c r="E75" s="194">
        <v>0</v>
      </c>
      <c r="F75" s="45" t="str">
        <f t="shared" si="0"/>
        <v>-</v>
      </c>
    </row>
    <row r="76" spans="1:6" ht="12.75" customHeight="1">
      <c r="A76" s="63" t="s">
        <v>155</v>
      </c>
      <c r="B76" s="65" t="s">
        <v>156</v>
      </c>
      <c r="C76" s="247" t="s">
        <v>155</v>
      </c>
      <c r="D76" s="194">
        <v>0</v>
      </c>
      <c r="E76" s="194">
        <v>0</v>
      </c>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4">
      <c r="A80" s="63">
        <v>6393</v>
      </c>
      <c r="B80" s="64" t="s">
        <v>163</v>
      </c>
      <c r="C80" s="247" t="s">
        <v>164</v>
      </c>
      <c r="D80" s="194">
        <v>0</v>
      </c>
      <c r="E80" s="194">
        <v>0</v>
      </c>
      <c r="F80" s="45" t="str">
        <f t="shared" si="0"/>
        <v>-</v>
      </c>
    </row>
    <row r="81" spans="1:6" ht="24">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116097.78</v>
      </c>
      <c r="E82" s="60">
        <f t="shared" si="15"/>
        <v>57294.16</v>
      </c>
      <c r="F82" s="45">
        <f t="shared" si="0"/>
        <v>49.349918663388742</v>
      </c>
    </row>
    <row r="83" spans="1:6" ht="12.75" customHeight="1">
      <c r="A83" s="63">
        <v>641</v>
      </c>
      <c r="B83" s="64" t="s">
        <v>169</v>
      </c>
      <c r="C83" s="247" t="s">
        <v>170</v>
      </c>
      <c r="D83" s="60">
        <f t="shared" ref="D83:E83" si="16">SUM(D84:D90)</f>
        <v>0</v>
      </c>
      <c r="E83" s="60">
        <f t="shared" si="16"/>
        <v>0</v>
      </c>
      <c r="F83" s="45" t="str">
        <f t="shared" si="0"/>
        <v>-</v>
      </c>
    </row>
    <row r="84" spans="1:6" ht="12.75" customHeight="1">
      <c r="A84" s="63">
        <v>6412</v>
      </c>
      <c r="B84" s="64" t="s">
        <v>171</v>
      </c>
      <c r="C84" s="247" t="s">
        <v>172</v>
      </c>
      <c r="D84" s="194">
        <v>0</v>
      </c>
      <c r="E84" s="194">
        <v>0</v>
      </c>
      <c r="F84" s="45" t="str">
        <f t="shared" si="0"/>
        <v>-</v>
      </c>
    </row>
    <row r="85" spans="1:6" ht="12.75" customHeight="1">
      <c r="A85" s="63">
        <v>6413</v>
      </c>
      <c r="B85" s="64" t="s">
        <v>173</v>
      </c>
      <c r="C85" s="247" t="s">
        <v>174</v>
      </c>
      <c r="D85" s="194">
        <v>0</v>
      </c>
      <c r="E85" s="194">
        <v>0</v>
      </c>
      <c r="F85" s="45" t="str">
        <f t="shared" si="0"/>
        <v>-</v>
      </c>
    </row>
    <row r="86" spans="1:6" ht="12.75" customHeight="1">
      <c r="A86" s="63">
        <v>6414</v>
      </c>
      <c r="B86" s="64" t="s">
        <v>175</v>
      </c>
      <c r="C86" s="247" t="s">
        <v>176</v>
      </c>
      <c r="D86" s="194">
        <v>0</v>
      </c>
      <c r="E86" s="194">
        <v>0</v>
      </c>
      <c r="F86" s="45" t="str">
        <f t="shared" si="0"/>
        <v>-</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4">
      <c r="A89" s="63">
        <v>6417</v>
      </c>
      <c r="B89" s="64" t="s">
        <v>181</v>
      </c>
      <c r="C89" s="247" t="s">
        <v>182</v>
      </c>
      <c r="D89" s="194">
        <v>0</v>
      </c>
      <c r="E89" s="194">
        <v>0</v>
      </c>
      <c r="F89" s="45" t="str">
        <f t="shared" si="0"/>
        <v>-</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116097.78</v>
      </c>
      <c r="E91" s="60">
        <f t="shared" si="17"/>
        <v>57294.16</v>
      </c>
      <c r="F91" s="45">
        <f t="shared" si="0"/>
        <v>49.349918663388742</v>
      </c>
    </row>
    <row r="92" spans="1:6" ht="12.75" customHeight="1">
      <c r="A92" s="63">
        <v>6421</v>
      </c>
      <c r="B92" s="64" t="s">
        <v>187</v>
      </c>
      <c r="C92" s="247" t="s">
        <v>188</v>
      </c>
      <c r="D92" s="194">
        <v>0</v>
      </c>
      <c r="E92" s="194">
        <v>0</v>
      </c>
      <c r="F92" s="45" t="str">
        <f t="shared" si="0"/>
        <v>-</v>
      </c>
    </row>
    <row r="93" spans="1:6" ht="12.75" customHeight="1">
      <c r="A93" s="63">
        <v>6422</v>
      </c>
      <c r="B93" s="64" t="s">
        <v>189</v>
      </c>
      <c r="C93" s="247" t="s">
        <v>190</v>
      </c>
      <c r="D93" s="194">
        <v>0</v>
      </c>
      <c r="E93" s="194">
        <v>0</v>
      </c>
      <c r="F93" s="45" t="str">
        <f t="shared" si="0"/>
        <v>-</v>
      </c>
    </row>
    <row r="94" spans="1:6" ht="12.75" customHeight="1">
      <c r="A94" s="63">
        <v>6423</v>
      </c>
      <c r="B94" s="64" t="s">
        <v>191</v>
      </c>
      <c r="C94" s="247" t="s">
        <v>192</v>
      </c>
      <c r="D94" s="194">
        <v>116097.78</v>
      </c>
      <c r="E94" s="194">
        <v>57294.16</v>
      </c>
      <c r="F94" s="45">
        <f t="shared" si="0"/>
        <v>49.349918663388742</v>
      </c>
    </row>
    <row r="95" spans="1:6" ht="12.75" customHeight="1">
      <c r="A95" s="63">
        <v>6424</v>
      </c>
      <c r="B95" s="64" t="s">
        <v>193</v>
      </c>
      <c r="C95" s="247" t="s">
        <v>194</v>
      </c>
      <c r="D95" s="194">
        <v>0</v>
      </c>
      <c r="E95" s="194">
        <v>0</v>
      </c>
      <c r="F95" s="45" t="str">
        <f t="shared" si="0"/>
        <v>-</v>
      </c>
    </row>
    <row r="96" spans="1:6" ht="24">
      <c r="A96" s="63" t="s">
        <v>195</v>
      </c>
      <c r="B96" s="65" t="s">
        <v>196</v>
      </c>
      <c r="C96" s="247" t="s">
        <v>195</v>
      </c>
      <c r="D96" s="194">
        <v>0</v>
      </c>
      <c r="E96" s="194">
        <v>0</v>
      </c>
      <c r="F96" s="45" t="str">
        <f t="shared" si="0"/>
        <v>-</v>
      </c>
    </row>
    <row r="97" spans="1:6" ht="12.75" customHeight="1">
      <c r="A97" s="63">
        <v>6429</v>
      </c>
      <c r="B97" s="65" t="s">
        <v>197</v>
      </c>
      <c r="C97" s="247" t="s">
        <v>198</v>
      </c>
      <c r="D97" s="194">
        <v>0</v>
      </c>
      <c r="E97" s="194">
        <v>0</v>
      </c>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v>0</v>
      </c>
      <c r="F99" s="45" t="str">
        <f t="shared" si="0"/>
        <v>-</v>
      </c>
    </row>
    <row r="100" spans="1:6" ht="24">
      <c r="A100" s="63">
        <v>6432</v>
      </c>
      <c r="B100" s="182" t="s">
        <v>203</v>
      </c>
      <c r="C100" s="247" t="s">
        <v>204</v>
      </c>
      <c r="D100" s="194">
        <v>0</v>
      </c>
      <c r="E100" s="194">
        <v>0</v>
      </c>
      <c r="F100" s="45" t="str">
        <f t="shared" si="0"/>
        <v>-</v>
      </c>
    </row>
    <row r="101" spans="1:6" ht="24">
      <c r="A101" s="63">
        <v>6433</v>
      </c>
      <c r="B101" s="182" t="s">
        <v>205</v>
      </c>
      <c r="C101" s="247" t="s">
        <v>206</v>
      </c>
      <c r="D101" s="194">
        <v>0</v>
      </c>
      <c r="E101" s="194">
        <v>0</v>
      </c>
      <c r="F101" s="45" t="str">
        <f t="shared" si="0"/>
        <v>-</v>
      </c>
    </row>
    <row r="102" spans="1:6" ht="24">
      <c r="A102" s="63">
        <v>6434</v>
      </c>
      <c r="B102" s="65" t="s">
        <v>207</v>
      </c>
      <c r="C102" s="247" t="s">
        <v>208</v>
      </c>
      <c r="D102" s="194">
        <v>0</v>
      </c>
      <c r="E102" s="194">
        <v>0</v>
      </c>
      <c r="F102" s="45" t="str">
        <f t="shared" si="0"/>
        <v>-</v>
      </c>
    </row>
    <row r="103" spans="1:6" ht="24">
      <c r="A103" s="63">
        <v>6435</v>
      </c>
      <c r="B103" s="182" t="s">
        <v>209</v>
      </c>
      <c r="C103" s="247" t="s">
        <v>210</v>
      </c>
      <c r="D103" s="194">
        <v>0</v>
      </c>
      <c r="E103" s="194">
        <v>0</v>
      </c>
      <c r="F103" s="45" t="str">
        <f t="shared" si="0"/>
        <v>-</v>
      </c>
    </row>
    <row r="104" spans="1:6" ht="24">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ht="24">
      <c r="A106" s="63">
        <v>65</v>
      </c>
      <c r="B106" s="220" t="s">
        <v>215</v>
      </c>
      <c r="C106" s="247" t="s">
        <v>216</v>
      </c>
      <c r="D106" s="60">
        <f>D107+D112+D120+D124</f>
        <v>7994.47</v>
      </c>
      <c r="E106" s="60">
        <f>E107+E112+E120+E124</f>
        <v>13757.17</v>
      </c>
      <c r="F106" s="45">
        <f t="shared" si="0"/>
        <v>172.08357777313569</v>
      </c>
    </row>
    <row r="107" spans="1:6" ht="12.75" customHeight="1">
      <c r="A107" s="63">
        <v>651</v>
      </c>
      <c r="B107" s="64" t="s">
        <v>217</v>
      </c>
      <c r="C107" s="247" t="s">
        <v>218</v>
      </c>
      <c r="D107" s="60">
        <f t="shared" ref="D107:E107" si="19">SUM(D108:D111)</f>
        <v>3419.02</v>
      </c>
      <c r="E107" s="60">
        <f t="shared" si="19"/>
        <v>3149.77</v>
      </c>
      <c r="F107" s="45">
        <f t="shared" si="0"/>
        <v>92.124936385279995</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3419.02</v>
      </c>
      <c r="E109" s="194">
        <v>3149.77</v>
      </c>
      <c r="F109" s="45">
        <f t="shared" si="0"/>
        <v>92.124936385279995</v>
      </c>
    </row>
    <row r="110" spans="1:6" ht="12.75" customHeight="1">
      <c r="A110" s="63">
        <v>6513</v>
      </c>
      <c r="B110" s="64" t="s">
        <v>223</v>
      </c>
      <c r="C110" s="247" t="s">
        <v>224</v>
      </c>
      <c r="D110" s="194">
        <v>0</v>
      </c>
      <c r="E110" s="194">
        <v>0</v>
      </c>
      <c r="F110" s="45" t="str">
        <f t="shared" si="0"/>
        <v>-</v>
      </c>
    </row>
    <row r="111" spans="1:6" ht="12.75" customHeight="1">
      <c r="A111" s="63">
        <v>6514</v>
      </c>
      <c r="B111" s="64" t="s">
        <v>225</v>
      </c>
      <c r="C111" s="247" t="s">
        <v>226</v>
      </c>
      <c r="D111" s="194">
        <v>0</v>
      </c>
      <c r="E111" s="194">
        <v>0</v>
      </c>
      <c r="F111" s="45" t="str">
        <f t="shared" si="0"/>
        <v>-</v>
      </c>
    </row>
    <row r="112" spans="1:6" ht="12.75" customHeight="1">
      <c r="A112" s="63">
        <v>652</v>
      </c>
      <c r="B112" s="64" t="s">
        <v>227</v>
      </c>
      <c r="C112" s="247" t="s">
        <v>228</v>
      </c>
      <c r="D112" s="60">
        <f t="shared" ref="D112:E112" si="20">SUM(D113:D119)</f>
        <v>265.74</v>
      </c>
      <c r="E112" s="60">
        <f t="shared" si="20"/>
        <v>4927.05</v>
      </c>
      <c r="F112" s="45">
        <f t="shared" si="0"/>
        <v>1854.0867012869721</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0</v>
      </c>
      <c r="E114" s="194">
        <v>0</v>
      </c>
      <c r="F114" s="45" t="str">
        <f t="shared" si="0"/>
        <v>-</v>
      </c>
    </row>
    <row r="115" spans="1:6" ht="12.75" customHeight="1">
      <c r="A115" s="63">
        <v>6524</v>
      </c>
      <c r="B115" s="64" t="s">
        <v>233</v>
      </c>
      <c r="C115" s="247" t="s">
        <v>234</v>
      </c>
      <c r="D115" s="194">
        <v>265.62</v>
      </c>
      <c r="E115" s="194">
        <v>0</v>
      </c>
      <c r="F115" s="45">
        <f t="shared" si="0"/>
        <v>0</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0.12</v>
      </c>
      <c r="E117" s="194">
        <v>4927.05</v>
      </c>
      <c r="F117" s="45" t="str">
        <f t="shared" si="0"/>
        <v>&gt;&gt;100</v>
      </c>
    </row>
    <row r="118" spans="1:6" ht="12.75" customHeight="1">
      <c r="A118" s="63">
        <v>6527</v>
      </c>
      <c r="B118" s="64" t="s">
        <v>239</v>
      </c>
      <c r="C118" s="247" t="s">
        <v>240</v>
      </c>
      <c r="D118" s="194">
        <v>0</v>
      </c>
      <c r="E118" s="194">
        <v>0</v>
      </c>
      <c r="F118" s="45" t="str">
        <f t="shared" si="0"/>
        <v>-</v>
      </c>
    </row>
    <row r="119" spans="1:6" ht="24">
      <c r="A119" s="63" t="s">
        <v>241</v>
      </c>
      <c r="B119" s="183" t="s">
        <v>242</v>
      </c>
      <c r="C119" s="247" t="s">
        <v>241</v>
      </c>
      <c r="D119" s="194">
        <v>0</v>
      </c>
      <c r="E119" s="194">
        <v>0</v>
      </c>
      <c r="F119" s="45" t="str">
        <f t="shared" si="0"/>
        <v>-</v>
      </c>
    </row>
    <row r="120" spans="1:6" ht="12.75" customHeight="1">
      <c r="A120" s="63">
        <v>653</v>
      </c>
      <c r="B120" s="64" t="s">
        <v>243</v>
      </c>
      <c r="C120" s="247" t="s">
        <v>244</v>
      </c>
      <c r="D120" s="60">
        <f t="shared" ref="D120:E120" si="21">SUM(D121:D123)</f>
        <v>4309.71</v>
      </c>
      <c r="E120" s="60">
        <f t="shared" si="21"/>
        <v>5680.35</v>
      </c>
      <c r="F120" s="45">
        <f t="shared" si="0"/>
        <v>131.80353202419653</v>
      </c>
    </row>
    <row r="121" spans="1:6" ht="12.75" customHeight="1">
      <c r="A121" s="63">
        <v>6531</v>
      </c>
      <c r="B121" s="64" t="s">
        <v>245</v>
      </c>
      <c r="C121" s="247" t="s">
        <v>246</v>
      </c>
      <c r="D121" s="194">
        <v>0</v>
      </c>
      <c r="E121" s="194">
        <v>0</v>
      </c>
      <c r="F121" s="45" t="str">
        <f t="shared" si="0"/>
        <v>-</v>
      </c>
    </row>
    <row r="122" spans="1:6" ht="12.75" customHeight="1">
      <c r="A122" s="63">
        <v>6532</v>
      </c>
      <c r="B122" s="64" t="s">
        <v>247</v>
      </c>
      <c r="C122" s="247" t="s">
        <v>248</v>
      </c>
      <c r="D122" s="194">
        <v>4309.71</v>
      </c>
      <c r="E122" s="194">
        <v>5680.35</v>
      </c>
      <c r="F122" s="45">
        <f t="shared" si="0"/>
        <v>131.80353202419653</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4">
      <c r="A125" s="63">
        <v>66</v>
      </c>
      <c r="B125" s="182" t="s">
        <v>253</v>
      </c>
      <c r="C125" s="247" t="s">
        <v>254</v>
      </c>
      <c r="D125" s="60">
        <f t="shared" ref="D125:E125" si="22">D126+D129</f>
        <v>0</v>
      </c>
      <c r="E125" s="60">
        <f t="shared" si="22"/>
        <v>0</v>
      </c>
      <c r="F125" s="45" t="str">
        <f t="shared" si="0"/>
        <v>-</v>
      </c>
    </row>
    <row r="126" spans="1:6" ht="12.75" customHeight="1">
      <c r="A126" s="63">
        <v>661</v>
      </c>
      <c r="B126" s="65" t="s">
        <v>255</v>
      </c>
      <c r="C126" s="247" t="s">
        <v>256</v>
      </c>
      <c r="D126" s="60">
        <f t="shared" ref="D126:E126" si="23">SUM(D127:D128)</f>
        <v>0</v>
      </c>
      <c r="E126" s="60">
        <f t="shared" si="23"/>
        <v>0</v>
      </c>
      <c r="F126" s="45" t="str">
        <f t="shared" si="0"/>
        <v>-</v>
      </c>
    </row>
    <row r="127" spans="1:6" ht="12.75" customHeight="1">
      <c r="A127" s="63">
        <v>6614</v>
      </c>
      <c r="B127" s="65" t="s">
        <v>257</v>
      </c>
      <c r="C127" s="247" t="s">
        <v>258</v>
      </c>
      <c r="D127" s="194">
        <v>0</v>
      </c>
      <c r="E127" s="194">
        <v>0</v>
      </c>
      <c r="F127" s="45" t="str">
        <f t="shared" si="0"/>
        <v>-</v>
      </c>
    </row>
    <row r="128" spans="1:6" ht="12.75" customHeight="1">
      <c r="A128" s="63">
        <v>6615</v>
      </c>
      <c r="B128" s="65" t="s">
        <v>259</v>
      </c>
      <c r="C128" s="247" t="s">
        <v>260</v>
      </c>
      <c r="D128" s="194">
        <v>0</v>
      </c>
      <c r="E128" s="194">
        <v>0</v>
      </c>
      <c r="F128" s="45" t="str">
        <f t="shared" si="0"/>
        <v>-</v>
      </c>
    </row>
    <row r="129" spans="1:6" ht="36">
      <c r="A129" s="63">
        <v>663</v>
      </c>
      <c r="B129" s="182" t="s">
        <v>261</v>
      </c>
      <c r="C129" s="247" t="s">
        <v>262</v>
      </c>
      <c r="D129" s="60">
        <f t="shared" ref="D129:E129" si="24">SUM(D130:D133)</f>
        <v>0</v>
      </c>
      <c r="E129" s="60">
        <f t="shared" si="24"/>
        <v>0</v>
      </c>
      <c r="F129" s="45" t="str">
        <f t="shared" si="0"/>
        <v>-</v>
      </c>
    </row>
    <row r="130" spans="1:6" ht="12.75" customHeight="1">
      <c r="A130" s="63">
        <v>6631</v>
      </c>
      <c r="B130" s="65" t="s">
        <v>263</v>
      </c>
      <c r="C130" s="247" t="s">
        <v>264</v>
      </c>
      <c r="D130" s="194">
        <v>0</v>
      </c>
      <c r="E130" s="194">
        <v>0</v>
      </c>
      <c r="F130" s="45" t="str">
        <f t="shared" si="0"/>
        <v>-</v>
      </c>
    </row>
    <row r="131" spans="1:6" ht="12.75" customHeight="1">
      <c r="A131" s="63">
        <v>6632</v>
      </c>
      <c r="B131" s="182" t="s">
        <v>265</v>
      </c>
      <c r="C131" s="247" t="s">
        <v>266</v>
      </c>
      <c r="D131" s="194">
        <v>0</v>
      </c>
      <c r="E131" s="194">
        <v>0</v>
      </c>
      <c r="F131" s="45" t="str">
        <f t="shared" si="0"/>
        <v>-</v>
      </c>
    </row>
    <row r="132" spans="1:6" ht="24">
      <c r="A132" s="63" t="s">
        <v>267</v>
      </c>
      <c r="B132" s="182" t="s">
        <v>268</v>
      </c>
      <c r="C132" s="248" t="s">
        <v>267</v>
      </c>
      <c r="D132" s="194">
        <v>0</v>
      </c>
      <c r="E132" s="194">
        <v>0</v>
      </c>
      <c r="F132" s="45" t="str">
        <f t="shared" si="0"/>
        <v>-</v>
      </c>
    </row>
    <row r="133" spans="1:6" ht="24">
      <c r="A133" s="63" t="s">
        <v>269</v>
      </c>
      <c r="B133" s="182" t="s">
        <v>270</v>
      </c>
      <c r="C133" s="248" t="s">
        <v>269</v>
      </c>
      <c r="D133" s="194">
        <v>0</v>
      </c>
      <c r="E133" s="194">
        <v>0</v>
      </c>
      <c r="F133" s="45" t="str">
        <f>IF(D133&lt;&gt;0,IF(E133/D133&gt;=100,"&gt;&gt;100",E133/D133*100),"-")</f>
        <v>-</v>
      </c>
    </row>
    <row r="134" spans="1:6" ht="24">
      <c r="A134" s="63">
        <v>67</v>
      </c>
      <c r="B134" s="182" t="s">
        <v>271</v>
      </c>
      <c r="C134" s="247" t="s">
        <v>272</v>
      </c>
      <c r="D134" s="60">
        <f t="shared" ref="D134:E134" si="25">D135+D139</f>
        <v>0</v>
      </c>
      <c r="E134" s="60">
        <f t="shared" si="25"/>
        <v>0</v>
      </c>
      <c r="F134" s="45" t="str">
        <f t="shared" ref="F134:F229" si="26">IF(D134&lt;&gt;0,IF(E134/D134&gt;=100,"&gt;&gt;100",E134/D134*100),"-")</f>
        <v>-</v>
      </c>
    </row>
    <row r="135" spans="1:6" ht="24">
      <c r="A135" s="63">
        <v>671</v>
      </c>
      <c r="B135" s="182" t="s">
        <v>273</v>
      </c>
      <c r="C135" s="247" t="s">
        <v>274</v>
      </c>
      <c r="D135" s="60">
        <f t="shared" ref="D135:E135" si="27">SUM(D136:D138)</f>
        <v>0</v>
      </c>
      <c r="E135" s="60">
        <f t="shared" si="27"/>
        <v>0</v>
      </c>
      <c r="F135" s="45" t="str">
        <f t="shared" si="26"/>
        <v>-</v>
      </c>
    </row>
    <row r="136" spans="1:6" ht="12.75" customHeight="1">
      <c r="A136" s="63">
        <v>6711</v>
      </c>
      <c r="B136" s="65" t="s">
        <v>275</v>
      </c>
      <c r="C136" s="247" t="s">
        <v>276</v>
      </c>
      <c r="D136" s="194">
        <v>0</v>
      </c>
      <c r="E136" s="194">
        <v>0</v>
      </c>
      <c r="F136" s="45" t="str">
        <f t="shared" si="26"/>
        <v>-</v>
      </c>
    </row>
    <row r="137" spans="1:6" ht="24">
      <c r="A137" s="63">
        <v>6712</v>
      </c>
      <c r="B137" s="182" t="s">
        <v>277</v>
      </c>
      <c r="C137" s="247" t="s">
        <v>278</v>
      </c>
      <c r="D137" s="194">
        <v>0</v>
      </c>
      <c r="E137" s="194">
        <v>0</v>
      </c>
      <c r="F137" s="45" t="str">
        <f t="shared" si="26"/>
        <v>-</v>
      </c>
    </row>
    <row r="138" spans="1:6" ht="24">
      <c r="A138" s="63" t="s">
        <v>279</v>
      </c>
      <c r="B138" s="65" t="s">
        <v>280</v>
      </c>
      <c r="C138" s="247" t="s">
        <v>279</v>
      </c>
      <c r="D138" s="194">
        <v>0</v>
      </c>
      <c r="E138" s="194">
        <v>0</v>
      </c>
      <c r="F138" s="45" t="str">
        <f t="shared" si="26"/>
        <v>-</v>
      </c>
    </row>
    <row r="139" spans="1:6" ht="12.75" customHeight="1">
      <c r="A139" s="63" t="s">
        <v>281</v>
      </c>
      <c r="B139" s="65" t="s">
        <v>282</v>
      </c>
      <c r="C139" s="247" t="s">
        <v>281</v>
      </c>
      <c r="D139" s="194">
        <v>0</v>
      </c>
      <c r="E139" s="194">
        <v>0</v>
      </c>
      <c r="F139" s="45" t="str">
        <f t="shared" si="26"/>
        <v>-</v>
      </c>
    </row>
    <row r="140" spans="1:6" ht="12.75" customHeight="1">
      <c r="A140" s="63">
        <v>68</v>
      </c>
      <c r="B140" s="65" t="s">
        <v>283</v>
      </c>
      <c r="C140" s="247" t="s">
        <v>284</v>
      </c>
      <c r="D140" s="60">
        <f t="shared" ref="D140:E140" si="28">D141+D151</f>
        <v>0</v>
      </c>
      <c r="E140" s="60">
        <f t="shared" si="28"/>
        <v>0</v>
      </c>
      <c r="F140" s="45" t="str">
        <f t="shared" si="26"/>
        <v>-</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0</v>
      </c>
      <c r="E150" s="194">
        <v>0</v>
      </c>
      <c r="F150" s="45" t="str">
        <f t="shared" si="26"/>
        <v>-</v>
      </c>
    </row>
    <row r="151" spans="1:6" ht="12.75" customHeight="1">
      <c r="A151" s="63">
        <v>683</v>
      </c>
      <c r="B151" s="64" t="s">
        <v>305</v>
      </c>
      <c r="C151" s="247" t="s">
        <v>306</v>
      </c>
      <c r="D151" s="194">
        <v>0</v>
      </c>
      <c r="E151" s="194">
        <v>0</v>
      </c>
      <c r="F151" s="45" t="str">
        <f t="shared" si="26"/>
        <v>-</v>
      </c>
    </row>
    <row r="152" spans="1:6" ht="12.75" customHeight="1">
      <c r="A152" s="63">
        <v>3</v>
      </c>
      <c r="B152" s="64" t="s">
        <v>307</v>
      </c>
      <c r="C152" s="247" t="s">
        <v>13</v>
      </c>
      <c r="D152" s="60">
        <f>D153+D164+D202+D221+D230+D262+D273</f>
        <v>144150.53</v>
      </c>
      <c r="E152" s="60">
        <f>E153+E164+E202+E221+E230+E262+E273</f>
        <v>227700.04</v>
      </c>
      <c r="F152" s="45">
        <f t="shared" si="26"/>
        <v>157.95990483004121</v>
      </c>
    </row>
    <row r="153" spans="1:6" ht="12.75" customHeight="1">
      <c r="A153" s="63">
        <v>31</v>
      </c>
      <c r="B153" s="64" t="s">
        <v>308</v>
      </c>
      <c r="C153" s="247" t="s">
        <v>309</v>
      </c>
      <c r="D153" s="60">
        <f t="shared" ref="D153:E153" si="30">D154+D159+D160</f>
        <v>39578.22</v>
      </c>
      <c r="E153" s="60">
        <f t="shared" si="30"/>
        <v>52076.71</v>
      </c>
      <c r="F153" s="45">
        <f t="shared" si="26"/>
        <v>131.57921200094395</v>
      </c>
    </row>
    <row r="154" spans="1:6" ht="12.75" customHeight="1">
      <c r="A154" s="63">
        <v>311</v>
      </c>
      <c r="B154" s="64" t="s">
        <v>310</v>
      </c>
      <c r="C154" s="247" t="s">
        <v>311</v>
      </c>
      <c r="D154" s="60">
        <f t="shared" ref="D154:E154" si="31">SUM(D155:D158)</f>
        <v>32303.26</v>
      </c>
      <c r="E154" s="60">
        <f t="shared" si="31"/>
        <v>36797.03</v>
      </c>
      <c r="F154" s="45">
        <f t="shared" si="26"/>
        <v>113.91119657892115</v>
      </c>
    </row>
    <row r="155" spans="1:6" ht="12.75" customHeight="1">
      <c r="A155" s="63">
        <v>3111</v>
      </c>
      <c r="B155" s="64" t="s">
        <v>312</v>
      </c>
      <c r="C155" s="247" t="s">
        <v>313</v>
      </c>
      <c r="D155" s="194">
        <v>32303.26</v>
      </c>
      <c r="E155" s="194">
        <v>36797.03</v>
      </c>
      <c r="F155" s="45">
        <f t="shared" si="26"/>
        <v>113.91119657892115</v>
      </c>
    </row>
    <row r="156" spans="1:6" ht="12.75" customHeight="1">
      <c r="A156" s="63">
        <v>3112</v>
      </c>
      <c r="B156" s="64" t="s">
        <v>314</v>
      </c>
      <c r="C156" s="247" t="s">
        <v>315</v>
      </c>
      <c r="D156" s="194">
        <v>0</v>
      </c>
      <c r="E156" s="194">
        <v>0</v>
      </c>
      <c r="F156" s="45" t="str">
        <f t="shared" si="26"/>
        <v>-</v>
      </c>
    </row>
    <row r="157" spans="1:6" ht="12.75" customHeight="1">
      <c r="A157" s="63">
        <v>3113</v>
      </c>
      <c r="B157" s="65" t="s">
        <v>316</v>
      </c>
      <c r="C157" s="247" t="s">
        <v>317</v>
      </c>
      <c r="D157" s="194">
        <v>0</v>
      </c>
      <c r="E157" s="194">
        <v>0</v>
      </c>
      <c r="F157" s="45" t="str">
        <f t="shared" si="26"/>
        <v>-</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1944.92</v>
      </c>
      <c r="E159" s="194">
        <v>8912.86</v>
      </c>
      <c r="F159" s="45">
        <f t="shared" si="26"/>
        <v>458.2635789646875</v>
      </c>
    </row>
    <row r="160" spans="1:6" ht="12.75" customHeight="1">
      <c r="A160" s="63">
        <v>313</v>
      </c>
      <c r="B160" s="65" t="s">
        <v>322</v>
      </c>
      <c r="C160" s="247" t="s">
        <v>323</v>
      </c>
      <c r="D160" s="60">
        <f t="shared" ref="D160:E160" si="32">SUM(D161:D163)</f>
        <v>5330.04</v>
      </c>
      <c r="E160" s="60">
        <f t="shared" si="32"/>
        <v>6366.82</v>
      </c>
      <c r="F160" s="45">
        <f t="shared" si="26"/>
        <v>119.45163638546803</v>
      </c>
    </row>
    <row r="161" spans="1:6" ht="12.75" customHeight="1">
      <c r="A161" s="63">
        <v>3131</v>
      </c>
      <c r="B161" s="65" t="s">
        <v>324</v>
      </c>
      <c r="C161" s="247" t="s">
        <v>325</v>
      </c>
      <c r="D161" s="194">
        <v>0</v>
      </c>
      <c r="E161" s="194">
        <v>0</v>
      </c>
      <c r="F161" s="45" t="str">
        <f t="shared" si="26"/>
        <v>-</v>
      </c>
    </row>
    <row r="162" spans="1:6" ht="12.75" customHeight="1">
      <c r="A162" s="63">
        <v>3132</v>
      </c>
      <c r="B162" s="65" t="s">
        <v>326</v>
      </c>
      <c r="C162" s="247" t="s">
        <v>327</v>
      </c>
      <c r="D162" s="194">
        <v>5330.04</v>
      </c>
      <c r="E162" s="194">
        <v>6366.82</v>
      </c>
      <c r="F162" s="45">
        <f t="shared" si="26"/>
        <v>119.45163638546803</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50010.05999999999</v>
      </c>
      <c r="E164" s="60">
        <f>E165+E170+E178+E188+E189+E194</f>
        <v>71322.150000000009</v>
      </c>
      <c r="F164" s="45">
        <f t="shared" si="26"/>
        <v>142.61560574012512</v>
      </c>
    </row>
    <row r="165" spans="1:6" ht="12.75" customHeight="1">
      <c r="A165" s="63">
        <v>321</v>
      </c>
      <c r="B165" s="64" t="s">
        <v>332</v>
      </c>
      <c r="C165" s="247" t="s">
        <v>333</v>
      </c>
      <c r="D165" s="60">
        <f t="shared" ref="D165:E165" si="33">SUM(D166:D169)</f>
        <v>1259.5</v>
      </c>
      <c r="E165" s="60">
        <f t="shared" si="33"/>
        <v>277</v>
      </c>
      <c r="F165" s="45">
        <f t="shared" si="26"/>
        <v>21.992854307264786</v>
      </c>
    </row>
    <row r="166" spans="1:6" ht="12.75" customHeight="1">
      <c r="A166" s="63">
        <v>3211</v>
      </c>
      <c r="B166" s="64" t="s">
        <v>334</v>
      </c>
      <c r="C166" s="247" t="s">
        <v>335</v>
      </c>
      <c r="D166" s="194">
        <v>1259.5</v>
      </c>
      <c r="E166" s="194">
        <v>277</v>
      </c>
      <c r="F166" s="45">
        <f t="shared" si="26"/>
        <v>21.992854307264786</v>
      </c>
    </row>
    <row r="167" spans="1:6" ht="12.75" customHeight="1">
      <c r="A167" s="63">
        <v>3212</v>
      </c>
      <c r="B167" s="64" t="s">
        <v>336</v>
      </c>
      <c r="C167" s="247" t="s">
        <v>337</v>
      </c>
      <c r="D167" s="194">
        <v>0</v>
      </c>
      <c r="E167" s="194">
        <v>0</v>
      </c>
      <c r="F167" s="45" t="str">
        <f t="shared" si="26"/>
        <v>-</v>
      </c>
    </row>
    <row r="168" spans="1:6" ht="12.75" customHeight="1">
      <c r="A168" s="63">
        <v>3213</v>
      </c>
      <c r="B168" s="64" t="s">
        <v>338</v>
      </c>
      <c r="C168" s="247" t="s">
        <v>339</v>
      </c>
      <c r="D168" s="194">
        <v>0</v>
      </c>
      <c r="E168" s="194">
        <v>0</v>
      </c>
      <c r="F168" s="45" t="str">
        <f t="shared" si="26"/>
        <v>-</v>
      </c>
    </row>
    <row r="169" spans="1:6" ht="12.75" customHeight="1">
      <c r="A169" s="63">
        <v>3214</v>
      </c>
      <c r="B169" s="64" t="s">
        <v>340</v>
      </c>
      <c r="C169" s="247" t="s">
        <v>341</v>
      </c>
      <c r="D169" s="194">
        <v>0</v>
      </c>
      <c r="E169" s="194">
        <v>0</v>
      </c>
      <c r="F169" s="45" t="str">
        <f t="shared" si="26"/>
        <v>-</v>
      </c>
    </row>
    <row r="170" spans="1:6" ht="12.75" customHeight="1">
      <c r="A170" s="63">
        <v>322</v>
      </c>
      <c r="B170" s="64" t="s">
        <v>342</v>
      </c>
      <c r="C170" s="247" t="s">
        <v>343</v>
      </c>
      <c r="D170" s="60">
        <f t="shared" ref="D170:E170" si="34">SUM(D171:D177)</f>
        <v>7227.8499999999995</v>
      </c>
      <c r="E170" s="60">
        <f t="shared" si="34"/>
        <v>10998.03</v>
      </c>
      <c r="F170" s="45">
        <f t="shared" si="26"/>
        <v>152.16184619215952</v>
      </c>
    </row>
    <row r="171" spans="1:6" ht="12.75" customHeight="1">
      <c r="A171" s="63">
        <v>3221</v>
      </c>
      <c r="B171" s="64" t="s">
        <v>344</v>
      </c>
      <c r="C171" s="247" t="s">
        <v>345</v>
      </c>
      <c r="D171" s="194">
        <v>1067.4000000000001</v>
      </c>
      <c r="E171" s="194">
        <v>2155.9899999999998</v>
      </c>
      <c r="F171" s="45">
        <f t="shared" si="26"/>
        <v>201.98519767659729</v>
      </c>
    </row>
    <row r="172" spans="1:6" ht="12.75" customHeight="1">
      <c r="A172" s="63">
        <v>3222</v>
      </c>
      <c r="B172" s="64" t="s">
        <v>346</v>
      </c>
      <c r="C172" s="247" t="s">
        <v>347</v>
      </c>
      <c r="D172" s="194">
        <v>0</v>
      </c>
      <c r="E172" s="194">
        <v>0</v>
      </c>
      <c r="F172" s="45" t="str">
        <f t="shared" si="26"/>
        <v>-</v>
      </c>
    </row>
    <row r="173" spans="1:6" ht="12.75" customHeight="1">
      <c r="A173" s="63">
        <v>3223</v>
      </c>
      <c r="B173" s="65" t="s">
        <v>348</v>
      </c>
      <c r="C173" s="247" t="s">
        <v>349</v>
      </c>
      <c r="D173" s="194">
        <v>6027.25</v>
      </c>
      <c r="E173" s="194">
        <v>8842.0400000000009</v>
      </c>
      <c r="F173" s="45">
        <f t="shared" si="26"/>
        <v>146.70106599195321</v>
      </c>
    </row>
    <row r="174" spans="1:6" ht="12.75" customHeight="1">
      <c r="A174" s="63">
        <v>3224</v>
      </c>
      <c r="B174" s="65" t="s">
        <v>350</v>
      </c>
      <c r="C174" s="247" t="s">
        <v>351</v>
      </c>
      <c r="D174" s="194">
        <v>0</v>
      </c>
      <c r="E174" s="194">
        <v>0</v>
      </c>
      <c r="F174" s="45" t="str">
        <f t="shared" si="26"/>
        <v>-</v>
      </c>
    </row>
    <row r="175" spans="1:6" ht="12.75" customHeight="1">
      <c r="A175" s="63">
        <v>3225</v>
      </c>
      <c r="B175" s="65" t="s">
        <v>352</v>
      </c>
      <c r="C175" s="247" t="s">
        <v>353</v>
      </c>
      <c r="D175" s="194">
        <v>0</v>
      </c>
      <c r="E175" s="194">
        <v>0</v>
      </c>
      <c r="F175" s="45" t="str">
        <f t="shared" si="26"/>
        <v>-</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133.19999999999999</v>
      </c>
      <c r="E177" s="194">
        <v>0</v>
      </c>
      <c r="F177" s="45">
        <f t="shared" si="26"/>
        <v>0</v>
      </c>
    </row>
    <row r="178" spans="1:6" ht="12.75" customHeight="1">
      <c r="A178" s="63">
        <v>323</v>
      </c>
      <c r="B178" s="65" t="s">
        <v>358</v>
      </c>
      <c r="C178" s="247" t="s">
        <v>359</v>
      </c>
      <c r="D178" s="60">
        <f t="shared" ref="D178:E178" si="35">SUM(D179:D187)</f>
        <v>28810.579999999998</v>
      </c>
      <c r="E178" s="60">
        <f t="shared" si="35"/>
        <v>56613.41</v>
      </c>
      <c r="F178" s="45">
        <f t="shared" si="26"/>
        <v>196.50215302850555</v>
      </c>
    </row>
    <row r="179" spans="1:6" ht="12.75" customHeight="1">
      <c r="A179" s="63">
        <v>3231</v>
      </c>
      <c r="B179" s="65" t="s">
        <v>360</v>
      </c>
      <c r="C179" s="247" t="s">
        <v>361</v>
      </c>
      <c r="D179" s="194">
        <v>1332.56</v>
      </c>
      <c r="E179" s="194">
        <v>2858.11</v>
      </c>
      <c r="F179" s="45">
        <f t="shared" si="26"/>
        <v>214.48264993696347</v>
      </c>
    </row>
    <row r="180" spans="1:6" ht="12.75" customHeight="1">
      <c r="A180" s="63">
        <v>3232</v>
      </c>
      <c r="B180" s="65" t="s">
        <v>362</v>
      </c>
      <c r="C180" s="247" t="s">
        <v>363</v>
      </c>
      <c r="D180" s="194">
        <v>9767.26</v>
      </c>
      <c r="E180" s="194">
        <v>29488.54</v>
      </c>
      <c r="F180" s="45">
        <f t="shared" si="26"/>
        <v>301.91210226818987</v>
      </c>
    </row>
    <row r="181" spans="1:6" ht="12.75" customHeight="1">
      <c r="A181" s="63">
        <v>3233</v>
      </c>
      <c r="B181" s="65" t="s">
        <v>364</v>
      </c>
      <c r="C181" s="247" t="s">
        <v>365</v>
      </c>
      <c r="D181" s="194">
        <v>1000</v>
      </c>
      <c r="E181" s="194">
        <v>1807.48</v>
      </c>
      <c r="F181" s="45">
        <f t="shared" si="26"/>
        <v>180.74799999999999</v>
      </c>
    </row>
    <row r="182" spans="1:6" ht="12.75" customHeight="1">
      <c r="A182" s="63">
        <v>3234</v>
      </c>
      <c r="B182" s="65" t="s">
        <v>366</v>
      </c>
      <c r="C182" s="247" t="s">
        <v>367</v>
      </c>
      <c r="D182" s="194">
        <v>375.22</v>
      </c>
      <c r="E182" s="194">
        <v>666.06</v>
      </c>
      <c r="F182" s="45">
        <f t="shared" si="26"/>
        <v>177.51185970897072</v>
      </c>
    </row>
    <row r="183" spans="1:6" ht="12.75" customHeight="1">
      <c r="A183" s="63">
        <v>3235</v>
      </c>
      <c r="B183" s="64" t="s">
        <v>368</v>
      </c>
      <c r="C183" s="247" t="s">
        <v>369</v>
      </c>
      <c r="D183" s="194">
        <v>802.73</v>
      </c>
      <c r="E183" s="194">
        <v>0</v>
      </c>
      <c r="F183" s="45">
        <f t="shared" si="26"/>
        <v>0</v>
      </c>
    </row>
    <row r="184" spans="1:6" ht="12.75" customHeight="1">
      <c r="A184" s="63">
        <v>3236</v>
      </c>
      <c r="B184" s="64" t="s">
        <v>370</v>
      </c>
      <c r="C184" s="247" t="s">
        <v>371</v>
      </c>
      <c r="D184" s="194">
        <v>0</v>
      </c>
      <c r="E184" s="194">
        <v>472</v>
      </c>
      <c r="F184" s="45" t="str">
        <f t="shared" si="26"/>
        <v>-</v>
      </c>
    </row>
    <row r="185" spans="1:6" ht="12.75" customHeight="1">
      <c r="A185" s="63">
        <v>3237</v>
      </c>
      <c r="B185" s="64" t="s">
        <v>372</v>
      </c>
      <c r="C185" s="247" t="s">
        <v>373</v>
      </c>
      <c r="D185" s="194">
        <v>14388.75</v>
      </c>
      <c r="E185" s="194">
        <v>20015.32</v>
      </c>
      <c r="F185" s="45">
        <f t="shared" si="26"/>
        <v>139.10395274085656</v>
      </c>
    </row>
    <row r="186" spans="1:6" ht="12.75" customHeight="1">
      <c r="A186" s="63">
        <v>3238</v>
      </c>
      <c r="B186" s="64" t="s">
        <v>374</v>
      </c>
      <c r="C186" s="247" t="s">
        <v>375</v>
      </c>
      <c r="D186" s="194">
        <v>0</v>
      </c>
      <c r="E186" s="194">
        <v>0</v>
      </c>
      <c r="F186" s="45" t="str">
        <f t="shared" si="26"/>
        <v>-</v>
      </c>
    </row>
    <row r="187" spans="1:6" ht="12.75" customHeight="1">
      <c r="A187" s="63">
        <v>3239</v>
      </c>
      <c r="B187" s="64" t="s">
        <v>376</v>
      </c>
      <c r="C187" s="247" t="s">
        <v>377</v>
      </c>
      <c r="D187" s="194">
        <v>1144.06</v>
      </c>
      <c r="E187" s="194">
        <v>1305.9000000000001</v>
      </c>
      <c r="F187" s="45">
        <f t="shared" si="26"/>
        <v>114.14611121794313</v>
      </c>
    </row>
    <row r="188" spans="1:6" ht="12.75" customHeight="1">
      <c r="A188" s="63">
        <v>324</v>
      </c>
      <c r="B188" s="64" t="s">
        <v>378</v>
      </c>
      <c r="C188" s="247" t="s">
        <v>379</v>
      </c>
      <c r="D188" s="194">
        <v>0</v>
      </c>
      <c r="E188" s="194">
        <v>0</v>
      </c>
      <c r="F188" s="45" t="str">
        <f t="shared" si="26"/>
        <v>-</v>
      </c>
    </row>
    <row r="189" spans="1:6" ht="24">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v>0</v>
      </c>
      <c r="F190" s="71" t="str">
        <f>IF(D190&lt;&gt;0,IF(E190/D190&gt;=100,"&gt;&gt;100",E190/D190*100),"-")</f>
        <v>-</v>
      </c>
    </row>
    <row r="191" spans="1:6" ht="12.75" customHeight="1">
      <c r="A191" s="70" t="s">
        <v>384</v>
      </c>
      <c r="B191" s="65" t="s">
        <v>385</v>
      </c>
      <c r="C191" s="277" t="s">
        <v>384</v>
      </c>
      <c r="D191" s="192">
        <v>0</v>
      </c>
      <c r="E191" s="192">
        <v>0</v>
      </c>
      <c r="F191" s="71" t="str">
        <f>IF(D191&lt;&gt;0,IF(E191/D191&gt;=100,"&gt;&gt;100",E191/D191*100),"-")</f>
        <v>-</v>
      </c>
    </row>
    <row r="192" spans="1:6" ht="12.75" customHeight="1">
      <c r="A192" s="70" t="s">
        <v>386</v>
      </c>
      <c r="B192" s="65" t="s">
        <v>387</v>
      </c>
      <c r="C192" s="277" t="s">
        <v>386</v>
      </c>
      <c r="D192" s="192">
        <v>0</v>
      </c>
      <c r="E192" s="192">
        <v>0</v>
      </c>
      <c r="F192" s="71" t="str">
        <f>IF(D192&lt;&gt;0,IF(E192/D192&gt;=100,"&gt;&gt;100",E192/D192*100),"-")</f>
        <v>-</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12712.13</v>
      </c>
      <c r="E194" s="60">
        <f t="shared" si="36"/>
        <v>3433.71</v>
      </c>
      <c r="F194" s="45">
        <f t="shared" si="26"/>
        <v>27.011287644163488</v>
      </c>
    </row>
    <row r="195" spans="1:6" ht="12.75" customHeight="1">
      <c r="A195" s="63">
        <v>3291</v>
      </c>
      <c r="B195" s="183" t="s">
        <v>392</v>
      </c>
      <c r="C195" s="247" t="s">
        <v>393</v>
      </c>
      <c r="D195" s="194">
        <v>356.58</v>
      </c>
      <c r="E195" s="194">
        <v>1419.03</v>
      </c>
      <c r="F195" s="45">
        <f t="shared" si="26"/>
        <v>397.9555779909137</v>
      </c>
    </row>
    <row r="196" spans="1:6" ht="12.75" customHeight="1">
      <c r="A196" s="63">
        <v>3292</v>
      </c>
      <c r="B196" s="64" t="s">
        <v>394</v>
      </c>
      <c r="C196" s="247" t="s">
        <v>395</v>
      </c>
      <c r="D196" s="194">
        <v>0</v>
      </c>
      <c r="E196" s="194">
        <v>0</v>
      </c>
      <c r="F196" s="45" t="str">
        <f t="shared" si="26"/>
        <v>-</v>
      </c>
    </row>
    <row r="197" spans="1:6" ht="12.75" customHeight="1">
      <c r="A197" s="63">
        <v>3293</v>
      </c>
      <c r="B197" s="64" t="s">
        <v>396</v>
      </c>
      <c r="C197" s="247" t="s">
        <v>397</v>
      </c>
      <c r="D197" s="194">
        <v>0</v>
      </c>
      <c r="E197" s="194">
        <v>0</v>
      </c>
      <c r="F197" s="45" t="str">
        <f t="shared" si="26"/>
        <v>-</v>
      </c>
    </row>
    <row r="198" spans="1:6" ht="12.75" customHeight="1">
      <c r="A198" s="63">
        <v>3294</v>
      </c>
      <c r="B198" s="64" t="s">
        <v>398</v>
      </c>
      <c r="C198" s="247" t="s">
        <v>399</v>
      </c>
      <c r="D198" s="194">
        <v>0</v>
      </c>
      <c r="E198" s="194">
        <v>0</v>
      </c>
      <c r="F198" s="45" t="str">
        <f t="shared" si="26"/>
        <v>-</v>
      </c>
    </row>
    <row r="199" spans="1:6" ht="12.75" customHeight="1">
      <c r="A199" s="63">
        <v>3295</v>
      </c>
      <c r="B199" s="64" t="s">
        <v>400</v>
      </c>
      <c r="C199" s="247" t="s">
        <v>401</v>
      </c>
      <c r="D199" s="194">
        <v>0</v>
      </c>
      <c r="E199" s="194">
        <v>0</v>
      </c>
      <c r="F199" s="45" t="str">
        <f t="shared" si="26"/>
        <v>-</v>
      </c>
    </row>
    <row r="200" spans="1:6" ht="12.75" customHeight="1">
      <c r="A200" s="63" t="s">
        <v>402</v>
      </c>
      <c r="B200" s="64" t="s">
        <v>403</v>
      </c>
      <c r="C200" s="247" t="s">
        <v>402</v>
      </c>
      <c r="D200" s="194">
        <v>0</v>
      </c>
      <c r="E200" s="194">
        <v>0</v>
      </c>
      <c r="F200" s="45" t="str">
        <f t="shared" si="26"/>
        <v>-</v>
      </c>
    </row>
    <row r="201" spans="1:6" ht="12.75" customHeight="1">
      <c r="A201" s="63">
        <v>3299</v>
      </c>
      <c r="B201" s="64" t="s">
        <v>404</v>
      </c>
      <c r="C201" s="247" t="s">
        <v>405</v>
      </c>
      <c r="D201" s="194">
        <v>12355.55</v>
      </c>
      <c r="E201" s="194">
        <v>2014.68</v>
      </c>
      <c r="F201" s="45">
        <f t="shared" si="26"/>
        <v>16.305870641128887</v>
      </c>
    </row>
    <row r="202" spans="1:6" ht="12.75" customHeight="1">
      <c r="A202" s="63">
        <v>34</v>
      </c>
      <c r="B202" s="183" t="s">
        <v>406</v>
      </c>
      <c r="C202" s="247" t="s">
        <v>407</v>
      </c>
      <c r="D202" s="60">
        <f t="shared" ref="D202:E202" si="37">D203+D208+D216</f>
        <v>621.88</v>
      </c>
      <c r="E202" s="60">
        <f t="shared" si="37"/>
        <v>1319.92</v>
      </c>
      <c r="F202" s="45">
        <f t="shared" si="26"/>
        <v>212.24673570463756</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0</v>
      </c>
      <c r="E208" s="60">
        <f t="shared" si="39"/>
        <v>0</v>
      </c>
      <c r="F208" s="45" t="str">
        <f t="shared" si="26"/>
        <v>-</v>
      </c>
    </row>
    <row r="209" spans="1:6" ht="24">
      <c r="A209" s="63">
        <v>3421</v>
      </c>
      <c r="B209" s="64" t="s">
        <v>420</v>
      </c>
      <c r="C209" s="247" t="s">
        <v>421</v>
      </c>
      <c r="D209" s="194">
        <v>0</v>
      </c>
      <c r="E209" s="194">
        <v>0</v>
      </c>
      <c r="F209" s="45" t="str">
        <f t="shared" si="26"/>
        <v>-</v>
      </c>
    </row>
    <row r="210" spans="1:6" ht="24">
      <c r="A210" s="63">
        <v>3422</v>
      </c>
      <c r="B210" s="183" t="s">
        <v>422</v>
      </c>
      <c r="C210" s="247" t="s">
        <v>423</v>
      </c>
      <c r="D210" s="194">
        <v>0</v>
      </c>
      <c r="E210" s="194">
        <v>0</v>
      </c>
      <c r="F210" s="45" t="str">
        <f t="shared" si="26"/>
        <v>-</v>
      </c>
    </row>
    <row r="211" spans="1:6" ht="24">
      <c r="A211" s="63">
        <v>3423</v>
      </c>
      <c r="B211" s="183" t="s">
        <v>424</v>
      </c>
      <c r="C211" s="247" t="s">
        <v>425</v>
      </c>
      <c r="D211" s="194">
        <v>0</v>
      </c>
      <c r="E211" s="194">
        <v>0</v>
      </c>
      <c r="F211" s="45" t="str">
        <f t="shared" si="26"/>
        <v>-</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4">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621.88</v>
      </c>
      <c r="E216" s="60">
        <f t="shared" si="40"/>
        <v>1319.92</v>
      </c>
      <c r="F216" s="45">
        <f t="shared" si="26"/>
        <v>212.24673570463756</v>
      </c>
    </row>
    <row r="217" spans="1:6" ht="12.75" customHeight="1">
      <c r="A217" s="63">
        <v>3431</v>
      </c>
      <c r="B217" s="182" t="s">
        <v>436</v>
      </c>
      <c r="C217" s="247" t="s">
        <v>437</v>
      </c>
      <c r="D217" s="194">
        <v>621.88</v>
      </c>
      <c r="E217" s="194">
        <v>1319.92</v>
      </c>
      <c r="F217" s="45">
        <f t="shared" si="26"/>
        <v>212.24673570463756</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0</v>
      </c>
      <c r="E219" s="194">
        <v>0</v>
      </c>
      <c r="F219" s="45" t="str">
        <f t="shared" si="26"/>
        <v>-</v>
      </c>
    </row>
    <row r="220" spans="1:6" ht="12.75" customHeight="1">
      <c r="A220" s="63">
        <v>3434</v>
      </c>
      <c r="B220" s="65" t="s">
        <v>442</v>
      </c>
      <c r="C220" s="247" t="s">
        <v>443</v>
      </c>
      <c r="D220" s="194">
        <v>0</v>
      </c>
      <c r="E220" s="194">
        <v>0</v>
      </c>
      <c r="F220" s="45" t="str">
        <f t="shared" si="26"/>
        <v>-</v>
      </c>
    </row>
    <row r="221" spans="1:6" ht="12.75" customHeight="1">
      <c r="A221" s="63">
        <v>35</v>
      </c>
      <c r="B221" s="65" t="s">
        <v>444</v>
      </c>
      <c r="C221" s="247" t="s">
        <v>445</v>
      </c>
      <c r="D221" s="60">
        <f t="shared" ref="D221:E221" si="41">D222+D225+D229</f>
        <v>0.96</v>
      </c>
      <c r="E221" s="60">
        <f t="shared" si="41"/>
        <v>0</v>
      </c>
      <c r="F221" s="45">
        <f t="shared" si="26"/>
        <v>0</v>
      </c>
    </row>
    <row r="222" spans="1:6" ht="24">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6">
      <c r="A225" s="63">
        <v>352</v>
      </c>
      <c r="B225" s="65" t="s">
        <v>452</v>
      </c>
      <c r="C225" s="247" t="s">
        <v>453</v>
      </c>
      <c r="D225" s="60">
        <f t="shared" ref="D225:E225" si="43">SUM(D226:D228)</f>
        <v>0.96</v>
      </c>
      <c r="E225" s="60">
        <f t="shared" si="43"/>
        <v>0</v>
      </c>
      <c r="F225" s="45">
        <f t="shared" si="26"/>
        <v>0</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0</v>
      </c>
      <c r="E227" s="194">
        <v>0</v>
      </c>
      <c r="F227" s="45" t="str">
        <f t="shared" si="26"/>
        <v>-</v>
      </c>
    </row>
    <row r="228" spans="1:6" ht="12.75" customHeight="1">
      <c r="A228" s="63">
        <v>3523</v>
      </c>
      <c r="B228" s="64" t="s">
        <v>458</v>
      </c>
      <c r="C228" s="247" t="s">
        <v>459</v>
      </c>
      <c r="D228" s="194">
        <v>0.96</v>
      </c>
      <c r="E228" s="194">
        <v>0</v>
      </c>
      <c r="F228" s="45">
        <f t="shared" si="26"/>
        <v>0</v>
      </c>
    </row>
    <row r="229" spans="1:6" ht="24">
      <c r="A229" s="63" t="s">
        <v>460</v>
      </c>
      <c r="B229" s="64" t="s">
        <v>461</v>
      </c>
      <c r="C229" s="247" t="s">
        <v>460</v>
      </c>
      <c r="D229" s="194">
        <v>0</v>
      </c>
      <c r="E229" s="194">
        <v>0</v>
      </c>
      <c r="F229" s="45" t="str">
        <f t="shared" si="26"/>
        <v>-</v>
      </c>
    </row>
    <row r="230" spans="1:6" ht="24">
      <c r="A230" s="63">
        <v>36</v>
      </c>
      <c r="B230" s="65" t="s">
        <v>462</v>
      </c>
      <c r="C230" s="247" t="s">
        <v>463</v>
      </c>
      <c r="D230" s="60">
        <f>D231+D234+D237+D242+D246+D250+D254+D257</f>
        <v>800</v>
      </c>
      <c r="E230" s="60">
        <f>E231+E234+E237+E242+E246+E250+E254+E257</f>
        <v>900</v>
      </c>
      <c r="F230" s="45">
        <f t="shared" ref="F230:F245" si="44">IF(D230&lt;&gt;0,IF(E230/D230&gt;=100,"&gt;&gt;100",E230/D230*100),"-")</f>
        <v>112.5</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v>0</v>
      </c>
      <c r="F232" s="45" t="str">
        <f t="shared" si="44"/>
        <v>-</v>
      </c>
    </row>
    <row r="233" spans="1:6" ht="12.75" customHeight="1">
      <c r="A233" s="63">
        <v>3612</v>
      </c>
      <c r="B233" s="64" t="s">
        <v>468</v>
      </c>
      <c r="C233" s="247" t="s">
        <v>469</v>
      </c>
      <c r="D233" s="194">
        <v>0</v>
      </c>
      <c r="E233" s="194">
        <v>0</v>
      </c>
      <c r="F233" s="45" t="str">
        <f t="shared" si="44"/>
        <v>-</v>
      </c>
    </row>
    <row r="234" spans="1:6" ht="24">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24">
      <c r="A236" s="63">
        <v>3622</v>
      </c>
      <c r="B236" s="65" t="s">
        <v>474</v>
      </c>
      <c r="C236" s="247" t="s">
        <v>475</v>
      </c>
      <c r="D236" s="194">
        <v>0</v>
      </c>
      <c r="E236" s="194">
        <v>0</v>
      </c>
      <c r="F236" s="45" t="str">
        <f t="shared" si="44"/>
        <v>-</v>
      </c>
    </row>
    <row r="237" spans="1:6" ht="24">
      <c r="A237" s="63">
        <v>363</v>
      </c>
      <c r="B237" s="65" t="s">
        <v>476</v>
      </c>
      <c r="C237" s="247" t="s">
        <v>477</v>
      </c>
      <c r="D237" s="60">
        <f t="shared" ref="D237:E237" si="47">SUM(D238:D241)</f>
        <v>800</v>
      </c>
      <c r="E237" s="60">
        <f t="shared" si="47"/>
        <v>900</v>
      </c>
      <c r="F237" s="45">
        <f t="shared" si="44"/>
        <v>112.5</v>
      </c>
    </row>
    <row r="238" spans="1:6" ht="12">
      <c r="A238" s="63">
        <v>3631</v>
      </c>
      <c r="B238" s="65" t="s">
        <v>478</v>
      </c>
      <c r="C238" s="247" t="s">
        <v>479</v>
      </c>
      <c r="D238" s="194">
        <v>800</v>
      </c>
      <c r="E238" s="194">
        <v>900</v>
      </c>
      <c r="F238" s="45">
        <f t="shared" si="44"/>
        <v>112.5</v>
      </c>
    </row>
    <row r="239" spans="1:6" ht="12">
      <c r="A239" s="63">
        <v>3632</v>
      </c>
      <c r="B239" s="65" t="s">
        <v>480</v>
      </c>
      <c r="C239" s="247" t="s">
        <v>481</v>
      </c>
      <c r="D239" s="194">
        <v>0</v>
      </c>
      <c r="E239" s="194">
        <v>0</v>
      </c>
      <c r="F239" s="45" t="str">
        <f t="shared" si="44"/>
        <v>-</v>
      </c>
    </row>
    <row r="240" spans="1:6" ht="24">
      <c r="A240" s="63" t="s">
        <v>482</v>
      </c>
      <c r="B240" s="65" t="s">
        <v>483</v>
      </c>
      <c r="C240" s="248" t="s">
        <v>482</v>
      </c>
      <c r="D240" s="194">
        <v>0</v>
      </c>
      <c r="E240" s="194">
        <v>0</v>
      </c>
      <c r="F240" s="45" t="str">
        <f t="shared" si="44"/>
        <v>-</v>
      </c>
    </row>
    <row r="241" spans="1:6" ht="24">
      <c r="A241" s="63" t="s">
        <v>484</v>
      </c>
      <c r="B241" s="65" t="s">
        <v>485</v>
      </c>
      <c r="C241" s="248" t="s">
        <v>484</v>
      </c>
      <c r="D241" s="194">
        <v>0</v>
      </c>
      <c r="E241" s="194">
        <v>0</v>
      </c>
      <c r="F241" s="45" t="str">
        <f t="shared" si="44"/>
        <v>-</v>
      </c>
    </row>
    <row r="242" spans="1:6" ht="24">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v>0</v>
      </c>
      <c r="F243" s="71" t="str">
        <f t="shared" si="44"/>
        <v>-</v>
      </c>
    </row>
    <row r="244" spans="1:6" ht="12">
      <c r="A244" s="70" t="s">
        <v>489</v>
      </c>
      <c r="B244" s="65" t="s">
        <v>135</v>
      </c>
      <c r="C244" s="277" t="s">
        <v>489</v>
      </c>
      <c r="D244" s="192">
        <v>0</v>
      </c>
      <c r="E244" s="192">
        <v>0</v>
      </c>
      <c r="F244" s="71" t="str">
        <f t="shared" si="44"/>
        <v>-</v>
      </c>
    </row>
    <row r="245" spans="1:6" ht="12">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v>0</v>
      </c>
      <c r="F247" s="45" t="str">
        <f t="shared" si="49"/>
        <v>-</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4">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c r="A251" s="63">
        <v>3672</v>
      </c>
      <c r="B251" s="64" t="s">
        <v>501</v>
      </c>
      <c r="C251" s="247" t="s">
        <v>502</v>
      </c>
      <c r="D251" s="194">
        <v>0</v>
      </c>
      <c r="E251" s="194">
        <v>0</v>
      </c>
      <c r="F251" s="45" t="str">
        <f t="shared" si="51"/>
        <v>-</v>
      </c>
    </row>
    <row r="252" spans="1:6" ht="24">
      <c r="A252" s="63">
        <v>3673</v>
      </c>
      <c r="B252" s="64" t="s">
        <v>503</v>
      </c>
      <c r="C252" s="247" t="s">
        <v>504</v>
      </c>
      <c r="D252" s="194">
        <v>0</v>
      </c>
      <c r="E252" s="194">
        <v>0</v>
      </c>
      <c r="F252" s="45" t="str">
        <f t="shared" si="51"/>
        <v>-</v>
      </c>
    </row>
    <row r="253" spans="1:6" ht="24">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v>0</v>
      </c>
      <c r="F255" s="45" t="str">
        <f t="shared" si="53"/>
        <v>-</v>
      </c>
    </row>
    <row r="256" spans="1:6" ht="12.75" customHeight="1">
      <c r="A256" s="63" t="s">
        <v>510</v>
      </c>
      <c r="B256" s="220" t="s">
        <v>156</v>
      </c>
      <c r="C256" s="247" t="s">
        <v>510</v>
      </c>
      <c r="D256" s="194">
        <v>0</v>
      </c>
      <c r="E256" s="194">
        <v>0</v>
      </c>
      <c r="F256" s="45" t="str">
        <f t="shared" si="53"/>
        <v>-</v>
      </c>
    </row>
    <row r="257" spans="1:6" ht="24">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4">
      <c r="A260" s="63" t="s">
        <v>515</v>
      </c>
      <c r="B260" s="64" t="s">
        <v>163</v>
      </c>
      <c r="C260" s="247" t="s">
        <v>515</v>
      </c>
      <c r="D260" s="194">
        <v>0</v>
      </c>
      <c r="E260" s="194">
        <v>0</v>
      </c>
      <c r="F260" s="45" t="str">
        <f t="shared" si="53"/>
        <v>-</v>
      </c>
    </row>
    <row r="261" spans="1:6" ht="24">
      <c r="A261" s="63" t="s">
        <v>516</v>
      </c>
      <c r="B261" s="64" t="s">
        <v>165</v>
      </c>
      <c r="C261" s="247" t="s">
        <v>516</v>
      </c>
      <c r="D261" s="194">
        <v>0</v>
      </c>
      <c r="E261" s="194">
        <v>0</v>
      </c>
      <c r="F261" s="45" t="str">
        <f t="shared" si="53"/>
        <v>-</v>
      </c>
    </row>
    <row r="262" spans="1:6" ht="24">
      <c r="A262" s="63">
        <v>37</v>
      </c>
      <c r="B262" s="64" t="s">
        <v>517</v>
      </c>
      <c r="C262" s="247" t="s">
        <v>518</v>
      </c>
      <c r="D262" s="60">
        <f t="shared" ref="D262:E262" si="55">D263+D269</f>
        <v>25980.97</v>
      </c>
      <c r="E262" s="60">
        <f t="shared" si="55"/>
        <v>49836.27</v>
      </c>
      <c r="F262" s="45">
        <f t="shared" ref="F262:F268" si="56">IF(D262&lt;&gt;0,IF(E262/D262&gt;=100,"&gt;&gt;100",E262/D262*100),"-")</f>
        <v>191.81835782112827</v>
      </c>
    </row>
    <row r="263" spans="1:6" ht="24">
      <c r="A263" s="63">
        <v>371</v>
      </c>
      <c r="B263" s="64" t="s">
        <v>519</v>
      </c>
      <c r="C263" s="247" t="s">
        <v>520</v>
      </c>
      <c r="D263" s="60">
        <f t="shared" ref="D263:E263" si="57">SUM(D264:D268)</f>
        <v>0</v>
      </c>
      <c r="E263" s="60">
        <f t="shared" si="57"/>
        <v>0</v>
      </c>
      <c r="F263" s="45" t="str">
        <f t="shared" si="56"/>
        <v>-</v>
      </c>
    </row>
    <row r="264" spans="1:6" ht="24">
      <c r="A264" s="63">
        <v>3711</v>
      </c>
      <c r="B264" s="64" t="s">
        <v>521</v>
      </c>
      <c r="C264" s="247" t="s">
        <v>522</v>
      </c>
      <c r="D264" s="194">
        <v>0</v>
      </c>
      <c r="E264" s="194">
        <v>0</v>
      </c>
      <c r="F264" s="45" t="str">
        <f t="shared" si="56"/>
        <v>-</v>
      </c>
    </row>
    <row r="265" spans="1:6" ht="24">
      <c r="A265" s="63">
        <v>3712</v>
      </c>
      <c r="B265" s="64" t="s">
        <v>523</v>
      </c>
      <c r="C265" s="247" t="s">
        <v>524</v>
      </c>
      <c r="D265" s="194">
        <v>0</v>
      </c>
      <c r="E265" s="194">
        <v>0</v>
      </c>
      <c r="F265" s="45" t="str">
        <f t="shared" si="56"/>
        <v>-</v>
      </c>
    </row>
    <row r="266" spans="1:6" ht="24">
      <c r="A266" s="63" t="s">
        <v>525</v>
      </c>
      <c r="B266" s="64" t="s">
        <v>526</v>
      </c>
      <c r="C266" s="247" t="s">
        <v>525</v>
      </c>
      <c r="D266" s="194">
        <v>0</v>
      </c>
      <c r="E266" s="194">
        <v>0</v>
      </c>
      <c r="F266" s="45" t="str">
        <f t="shared" si="56"/>
        <v>-</v>
      </c>
    </row>
    <row r="267" spans="1:6" ht="24">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25980.97</v>
      </c>
      <c r="E269" s="60">
        <f t="shared" si="58"/>
        <v>49836.27</v>
      </c>
      <c r="F269" s="45">
        <f t="shared" ref="F269:F272" si="59">IF(D269&lt;&gt;0,IF(E269/D269&gt;=100,"&gt;&gt;100",E269/D269*100),"-")</f>
        <v>191.81835782112827</v>
      </c>
    </row>
    <row r="270" spans="1:6" ht="12.75" customHeight="1">
      <c r="A270" s="63">
        <v>3721</v>
      </c>
      <c r="B270" s="65" t="s">
        <v>533</v>
      </c>
      <c r="C270" s="247" t="s">
        <v>534</v>
      </c>
      <c r="D270" s="194">
        <v>25980.97</v>
      </c>
      <c r="E270" s="194">
        <v>49836.27</v>
      </c>
      <c r="F270" s="45">
        <f t="shared" si="59"/>
        <v>191.81835782112827</v>
      </c>
    </row>
    <row r="271" spans="1:6" ht="12.75" customHeight="1">
      <c r="A271" s="63">
        <v>3722</v>
      </c>
      <c r="B271" s="65" t="s">
        <v>535</v>
      </c>
      <c r="C271" s="247" t="s">
        <v>536</v>
      </c>
      <c r="D271" s="194">
        <v>0</v>
      </c>
      <c r="E271" s="194">
        <v>0</v>
      </c>
      <c r="F271" s="45" t="str">
        <f t="shared" si="59"/>
        <v>-</v>
      </c>
    </row>
    <row r="272" spans="1:6" ht="12.75" customHeight="1">
      <c r="A272" s="63" t="s">
        <v>537</v>
      </c>
      <c r="B272" s="65" t="s">
        <v>538</v>
      </c>
      <c r="C272" s="247" t="s">
        <v>537</v>
      </c>
      <c r="D272" s="194">
        <v>0</v>
      </c>
      <c r="E272" s="194">
        <v>0</v>
      </c>
      <c r="F272" s="45" t="str">
        <f t="shared" si="59"/>
        <v>-</v>
      </c>
    </row>
    <row r="273" spans="1:6" ht="24">
      <c r="A273" s="63">
        <v>38</v>
      </c>
      <c r="B273" s="65" t="s">
        <v>539</v>
      </c>
      <c r="C273" s="247" t="s">
        <v>540</v>
      </c>
      <c r="D273" s="60">
        <f t="shared" ref="D273:E273" si="60">D274+D278+D283+D289</f>
        <v>27158.44</v>
      </c>
      <c r="E273" s="60">
        <f t="shared" si="60"/>
        <v>52244.99</v>
      </c>
      <c r="F273" s="45">
        <f t="shared" ref="F273:F277" si="61">IF(D273&lt;&gt;0,IF(E273/D273&gt;=100,"&gt;&gt;100",E273/D273*100),"-")</f>
        <v>192.37110084378926</v>
      </c>
    </row>
    <row r="274" spans="1:6" ht="12.75" customHeight="1">
      <c r="A274" s="63">
        <v>381</v>
      </c>
      <c r="B274" s="64" t="s">
        <v>541</v>
      </c>
      <c r="C274" s="247" t="s">
        <v>542</v>
      </c>
      <c r="D274" s="60">
        <f t="shared" ref="D274:E274" si="62">SUM(D275:D277)</f>
        <v>26515.1</v>
      </c>
      <c r="E274" s="60">
        <f t="shared" si="62"/>
        <v>52244.99</v>
      </c>
      <c r="F274" s="45">
        <f t="shared" si="61"/>
        <v>197.0386308179113</v>
      </c>
    </row>
    <row r="275" spans="1:6" ht="12.75" customHeight="1">
      <c r="A275" s="63">
        <v>3811</v>
      </c>
      <c r="B275" s="64" t="s">
        <v>543</v>
      </c>
      <c r="C275" s="247" t="s">
        <v>544</v>
      </c>
      <c r="D275" s="194">
        <v>26515.1</v>
      </c>
      <c r="E275" s="194">
        <v>52244.99</v>
      </c>
      <c r="F275" s="45">
        <f t="shared" si="61"/>
        <v>197.0386308179113</v>
      </c>
    </row>
    <row r="276" spans="1:6" ht="12.75" customHeight="1">
      <c r="A276" s="63">
        <v>3812</v>
      </c>
      <c r="B276" s="64" t="s">
        <v>545</v>
      </c>
      <c r="C276" s="247" t="s">
        <v>546</v>
      </c>
      <c r="D276" s="194">
        <v>0</v>
      </c>
      <c r="E276" s="194">
        <v>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643.34</v>
      </c>
      <c r="E278" s="60">
        <f t="shared" si="63"/>
        <v>0</v>
      </c>
      <c r="F278" s="45">
        <f t="shared" ref="F278:F282" si="64">IF(D278&lt;&gt;0,IF(E278/D278&gt;=100,"&gt;&gt;100",E278/D278*100),"-")</f>
        <v>0</v>
      </c>
    </row>
    <row r="279" spans="1:6" ht="12.75" customHeight="1">
      <c r="A279" s="63">
        <v>3821</v>
      </c>
      <c r="B279" s="64" t="s">
        <v>551</v>
      </c>
      <c r="C279" s="247" t="s">
        <v>552</v>
      </c>
      <c r="D279" s="194">
        <v>643.34</v>
      </c>
      <c r="E279" s="194">
        <v>0</v>
      </c>
      <c r="F279" s="45">
        <f t="shared" si="64"/>
        <v>0</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4">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0</v>
      </c>
      <c r="E288" s="194">
        <v>0</v>
      </c>
      <c r="F288" s="45" t="str">
        <f t="shared" si="66"/>
        <v>-</v>
      </c>
    </row>
    <row r="289" spans="1:6" ht="12.75" customHeight="1">
      <c r="A289" s="63">
        <v>386</v>
      </c>
      <c r="B289" s="65" t="s">
        <v>570</v>
      </c>
      <c r="C289" s="247" t="s">
        <v>571</v>
      </c>
      <c r="D289" s="60">
        <f t="shared" ref="D289:E289" si="67">SUM(D290:D294)</f>
        <v>0</v>
      </c>
      <c r="E289" s="60">
        <f t="shared" si="67"/>
        <v>0</v>
      </c>
      <c r="F289" s="45" t="str">
        <f t="shared" si="66"/>
        <v>-</v>
      </c>
    </row>
    <row r="290" spans="1:6" ht="24">
      <c r="A290" s="63">
        <v>3861</v>
      </c>
      <c r="B290" s="64" t="s">
        <v>572</v>
      </c>
      <c r="C290" s="247" t="s">
        <v>573</v>
      </c>
      <c r="D290" s="194">
        <v>0</v>
      </c>
      <c r="E290" s="194">
        <v>0</v>
      </c>
      <c r="F290" s="45" t="str">
        <f t="shared" si="66"/>
        <v>-</v>
      </c>
    </row>
    <row r="291" spans="1:6" ht="24">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0</v>
      </c>
      <c r="E293" s="194">
        <v>0</v>
      </c>
      <c r="F293" s="45" t="str">
        <f t="shared" si="66"/>
        <v>-</v>
      </c>
    </row>
    <row r="294" spans="1:6" ht="24">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144150.53</v>
      </c>
      <c r="E299" s="60">
        <f>E152-E297+E298</f>
        <v>227700.04</v>
      </c>
      <c r="F299" s="45">
        <f t="shared" si="68"/>
        <v>157.95990483004121</v>
      </c>
    </row>
    <row r="300" spans="1:6" ht="12.75" customHeight="1">
      <c r="A300" s="63" t="s">
        <v>582</v>
      </c>
      <c r="B300" s="64" t="s">
        <v>593</v>
      </c>
      <c r="C300" s="247" t="s">
        <v>594</v>
      </c>
      <c r="D300" s="60">
        <f>IF(D6&gt;=D299,D6-D299,0)</f>
        <v>135911.37999999998</v>
      </c>
      <c r="E300" s="60">
        <f>IF(E6&gt;=E299,E6-E299,0)</f>
        <v>75990.749999999971</v>
      </c>
      <c r="F300" s="45">
        <f t="shared" si="68"/>
        <v>55.911984706505066</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341146.68</v>
      </c>
      <c r="E302" s="194">
        <v>440723.75</v>
      </c>
      <c r="F302" s="45">
        <f t="shared" si="68"/>
        <v>129.18893128316535</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72199.710000000006</v>
      </c>
      <c r="E304" s="194">
        <v>117689.98</v>
      </c>
      <c r="F304" s="45">
        <f t="shared" si="68"/>
        <v>163.00616719928652</v>
      </c>
    </row>
    <row r="305" spans="1:6" ht="12">
      <c r="A305" s="63">
        <v>9661</v>
      </c>
      <c r="B305" s="220" t="s">
        <v>603</v>
      </c>
      <c r="C305" s="247" t="s">
        <v>604</v>
      </c>
      <c r="D305" s="194">
        <v>0</v>
      </c>
      <c r="E305" s="194">
        <v>0</v>
      </c>
      <c r="F305" s="45" t="str">
        <f t="shared" si="68"/>
        <v>-</v>
      </c>
    </row>
    <row r="306" spans="1:6" ht="12.75" customHeight="1">
      <c r="A306" s="249" t="s">
        <v>605</v>
      </c>
      <c r="B306" s="184" t="s">
        <v>606</v>
      </c>
      <c r="C306" s="250" t="s">
        <v>605</v>
      </c>
      <c r="D306" s="196">
        <v>0</v>
      </c>
      <c r="E306" s="196">
        <v>0</v>
      </c>
      <c r="F306" s="61" t="str">
        <f t="shared" si="68"/>
        <v>-</v>
      </c>
    </row>
    <row r="307" spans="1:6" s="55" customFormat="1" ht="20.100000000000001" customHeight="1">
      <c r="A307" s="380" t="s">
        <v>607</v>
      </c>
      <c r="B307" s="381"/>
      <c r="C307" s="171"/>
      <c r="D307" s="43"/>
      <c r="E307" s="43"/>
      <c r="F307" s="44"/>
    </row>
    <row r="308" spans="1:6" ht="12.75" customHeight="1">
      <c r="A308" s="63">
        <v>7</v>
      </c>
      <c r="B308" s="64" t="s">
        <v>608</v>
      </c>
      <c r="C308" s="247" t="s">
        <v>609</v>
      </c>
      <c r="D308" s="60">
        <f t="shared" ref="D308:E308" si="71">D309+D321+D354+D358</f>
        <v>16250</v>
      </c>
      <c r="E308" s="60">
        <f t="shared" si="71"/>
        <v>0</v>
      </c>
      <c r="F308" s="45">
        <f t="shared" ref="F308:F428" si="72">IF(D308&lt;&gt;0,IF(E308/D308&gt;=100,"&gt;&gt;100",E308/D308*100),"-")</f>
        <v>0</v>
      </c>
    </row>
    <row r="309" spans="1:6" ht="12.75" customHeight="1">
      <c r="A309" s="63">
        <v>71</v>
      </c>
      <c r="B309" s="64" t="s">
        <v>610</v>
      </c>
      <c r="C309" s="247" t="s">
        <v>611</v>
      </c>
      <c r="D309" s="60">
        <f t="shared" ref="D309:E309" si="73">D310+D314</f>
        <v>16250</v>
      </c>
      <c r="E309" s="60">
        <f t="shared" si="73"/>
        <v>0</v>
      </c>
      <c r="F309" s="45">
        <f t="shared" si="72"/>
        <v>0</v>
      </c>
    </row>
    <row r="310" spans="1:6" ht="24">
      <c r="A310" s="63">
        <v>711</v>
      </c>
      <c r="B310" s="64" t="s">
        <v>612</v>
      </c>
      <c r="C310" s="247" t="s">
        <v>613</v>
      </c>
      <c r="D310" s="60">
        <f t="shared" ref="D310:E310" si="74">SUM(D311:D313)</f>
        <v>16250</v>
      </c>
      <c r="E310" s="60">
        <f t="shared" si="74"/>
        <v>0</v>
      </c>
      <c r="F310" s="45">
        <f t="shared" si="72"/>
        <v>0</v>
      </c>
    </row>
    <row r="311" spans="1:6" ht="12.75" customHeight="1">
      <c r="A311" s="63">
        <v>7111</v>
      </c>
      <c r="B311" s="64" t="s">
        <v>614</v>
      </c>
      <c r="C311" s="247" t="s">
        <v>615</v>
      </c>
      <c r="D311" s="194">
        <v>16250</v>
      </c>
      <c r="E311" s="194">
        <v>0</v>
      </c>
      <c r="F311" s="45">
        <f t="shared" si="72"/>
        <v>0</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4">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v>0</v>
      </c>
      <c r="F323" s="45" t="str">
        <f t="shared" si="72"/>
        <v>-</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v>0</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v>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4">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24">
      <c r="A354" s="63">
        <v>73</v>
      </c>
      <c r="B354" s="64" t="s">
        <v>700</v>
      </c>
      <c r="C354" s="247" t="s">
        <v>701</v>
      </c>
      <c r="D354" s="60">
        <f t="shared" ref="D354:E354" si="83">D355</f>
        <v>0</v>
      </c>
      <c r="E354" s="60">
        <f t="shared" si="83"/>
        <v>0</v>
      </c>
      <c r="F354" s="45" t="str">
        <f t="shared" si="72"/>
        <v>-</v>
      </c>
    </row>
    <row r="355" spans="1:6" ht="24">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59955.01</v>
      </c>
      <c r="E360" s="60">
        <f t="shared" si="86"/>
        <v>27261.710000000003</v>
      </c>
      <c r="F360" s="45">
        <f t="shared" si="72"/>
        <v>45.470278463801442</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v>0</v>
      </c>
      <c r="F363" s="45" t="str">
        <f t="shared" si="72"/>
        <v>-</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0</v>
      </c>
      <c r="E369" s="194">
        <v>0</v>
      </c>
      <c r="F369" s="45" t="str">
        <f t="shared" si="72"/>
        <v>-</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0</v>
      </c>
      <c r="E372" s="194">
        <v>0</v>
      </c>
      <c r="F372" s="45" t="str">
        <f t="shared" si="72"/>
        <v>-</v>
      </c>
    </row>
    <row r="373" spans="1:6" ht="24">
      <c r="A373" s="63">
        <v>42</v>
      </c>
      <c r="B373" s="183" t="s">
        <v>730</v>
      </c>
      <c r="C373" s="247" t="s">
        <v>731</v>
      </c>
      <c r="D373" s="60">
        <f t="shared" ref="D373:E373" si="90">D374+D379+D388+D393+D398+D401</f>
        <v>59955.01</v>
      </c>
      <c r="E373" s="60">
        <f t="shared" si="90"/>
        <v>27261.710000000003</v>
      </c>
      <c r="F373" s="45">
        <f t="shared" si="72"/>
        <v>45.470278463801442</v>
      </c>
    </row>
    <row r="374" spans="1:6" ht="12.75" customHeight="1">
      <c r="A374" s="63">
        <v>421</v>
      </c>
      <c r="B374" s="64" t="s">
        <v>732</v>
      </c>
      <c r="C374" s="247" t="s">
        <v>733</v>
      </c>
      <c r="D374" s="60">
        <f t="shared" ref="D374:E374" si="91">SUM(D375:D378)</f>
        <v>58382.54</v>
      </c>
      <c r="E374" s="60">
        <f t="shared" si="91"/>
        <v>27261.710000000003</v>
      </c>
      <c r="F374" s="45">
        <f t="shared" si="72"/>
        <v>46.69497079092482</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720</v>
      </c>
      <c r="E376" s="194">
        <v>24811.65</v>
      </c>
      <c r="F376" s="45">
        <f t="shared" si="72"/>
        <v>3446.0625</v>
      </c>
    </row>
    <row r="377" spans="1:6" ht="12.75" customHeight="1">
      <c r="A377" s="63">
        <v>4213</v>
      </c>
      <c r="B377" s="64" t="s">
        <v>642</v>
      </c>
      <c r="C377" s="247" t="s">
        <v>736</v>
      </c>
      <c r="D377" s="194">
        <v>57284.6</v>
      </c>
      <c r="E377" s="194">
        <v>0</v>
      </c>
      <c r="F377" s="45">
        <f t="shared" si="72"/>
        <v>0</v>
      </c>
    </row>
    <row r="378" spans="1:6" ht="12.75" customHeight="1">
      <c r="A378" s="63">
        <v>4214</v>
      </c>
      <c r="B378" s="64" t="s">
        <v>644</v>
      </c>
      <c r="C378" s="247" t="s">
        <v>737</v>
      </c>
      <c r="D378" s="194">
        <v>377.94</v>
      </c>
      <c r="E378" s="194">
        <v>2450.06</v>
      </c>
      <c r="F378" s="45">
        <f t="shared" si="72"/>
        <v>648.26692067523948</v>
      </c>
    </row>
    <row r="379" spans="1:6" ht="12.75" customHeight="1">
      <c r="A379" s="63">
        <v>422</v>
      </c>
      <c r="B379" s="64" t="s">
        <v>738</v>
      </c>
      <c r="C379" s="247" t="s">
        <v>739</v>
      </c>
      <c r="D379" s="60">
        <f t="shared" ref="D379:E379" si="92">SUM(D380:D387)</f>
        <v>1572.47</v>
      </c>
      <c r="E379" s="60">
        <f t="shared" si="92"/>
        <v>0</v>
      </c>
      <c r="F379" s="45">
        <f t="shared" si="72"/>
        <v>0</v>
      </c>
    </row>
    <row r="380" spans="1:6" ht="12.75" customHeight="1">
      <c r="A380" s="63">
        <v>4221</v>
      </c>
      <c r="B380" s="64" t="s">
        <v>648</v>
      </c>
      <c r="C380" s="247" t="s">
        <v>740</v>
      </c>
      <c r="D380" s="194">
        <v>1572.47</v>
      </c>
      <c r="E380" s="194">
        <v>0</v>
      </c>
      <c r="F380" s="45">
        <f t="shared" si="72"/>
        <v>0</v>
      </c>
    </row>
    <row r="381" spans="1:6" ht="12.75" customHeight="1">
      <c r="A381" s="63">
        <v>4222</v>
      </c>
      <c r="B381" s="64" t="s">
        <v>741</v>
      </c>
      <c r="C381" s="247" t="s">
        <v>742</v>
      </c>
      <c r="D381" s="194">
        <v>0</v>
      </c>
      <c r="E381" s="194">
        <v>0</v>
      </c>
      <c r="F381" s="45" t="str">
        <f t="shared" si="72"/>
        <v>-</v>
      </c>
    </row>
    <row r="382" spans="1:6" ht="12.75" customHeight="1">
      <c r="A382" s="63">
        <v>4223</v>
      </c>
      <c r="B382" s="64" t="s">
        <v>652</v>
      </c>
      <c r="C382" s="247" t="s">
        <v>743</v>
      </c>
      <c r="D382" s="194">
        <v>0</v>
      </c>
      <c r="E382" s="194">
        <v>0</v>
      </c>
      <c r="F382" s="45" t="str">
        <f t="shared" si="72"/>
        <v>-</v>
      </c>
    </row>
    <row r="383" spans="1:6" ht="12.75" customHeight="1">
      <c r="A383" s="63">
        <v>4224</v>
      </c>
      <c r="B383" s="64" t="s">
        <v>654</v>
      </c>
      <c r="C383" s="247" t="s">
        <v>744</v>
      </c>
      <c r="D383" s="194">
        <v>0</v>
      </c>
      <c r="E383" s="194">
        <v>0</v>
      </c>
      <c r="F383" s="45" t="str">
        <f t="shared" si="72"/>
        <v>-</v>
      </c>
    </row>
    <row r="384" spans="1:6" ht="12.75" customHeight="1">
      <c r="A384" s="70">
        <v>4225</v>
      </c>
      <c r="B384" s="65" t="s">
        <v>656</v>
      </c>
      <c r="C384" s="278" t="s">
        <v>745</v>
      </c>
      <c r="D384" s="192">
        <v>0</v>
      </c>
      <c r="E384" s="192">
        <v>0</v>
      </c>
      <c r="F384" s="71" t="str">
        <f t="shared" si="72"/>
        <v>-</v>
      </c>
    </row>
    <row r="385" spans="1:6" ht="12.75" customHeight="1">
      <c r="A385" s="63">
        <v>4226</v>
      </c>
      <c r="B385" s="64" t="s">
        <v>658</v>
      </c>
      <c r="C385" s="247" t="s">
        <v>746</v>
      </c>
      <c r="D385" s="194">
        <v>0</v>
      </c>
      <c r="E385" s="194">
        <v>0</v>
      </c>
      <c r="F385" s="45" t="str">
        <f t="shared" si="72"/>
        <v>-</v>
      </c>
    </row>
    <row r="386" spans="1:6" ht="12.75" customHeight="1">
      <c r="A386" s="63">
        <v>4227</v>
      </c>
      <c r="B386" s="183" t="s">
        <v>660</v>
      </c>
      <c r="C386" s="247" t="s">
        <v>747</v>
      </c>
      <c r="D386" s="194">
        <v>0</v>
      </c>
      <c r="E386" s="194">
        <v>0</v>
      </c>
      <c r="F386" s="45" t="str">
        <f t="shared" si="72"/>
        <v>-</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v>0</v>
      </c>
      <c r="F389" s="45" t="str">
        <f t="shared" si="72"/>
        <v>-</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0</v>
      </c>
      <c r="E393" s="60">
        <f t="shared" si="94"/>
        <v>0</v>
      </c>
      <c r="F393" s="45" t="str">
        <f t="shared" si="72"/>
        <v>-</v>
      </c>
    </row>
    <row r="394" spans="1:6" ht="12.75" customHeight="1">
      <c r="A394" s="63">
        <v>4241</v>
      </c>
      <c r="B394" s="64" t="s">
        <v>757</v>
      </c>
      <c r="C394" s="247" t="s">
        <v>758</v>
      </c>
      <c r="D394" s="194">
        <v>0</v>
      </c>
      <c r="E394" s="194">
        <v>0</v>
      </c>
      <c r="F394" s="45" t="str">
        <f t="shared" si="72"/>
        <v>-</v>
      </c>
    </row>
    <row r="395" spans="1:6" ht="12.75" customHeight="1">
      <c r="A395" s="63">
        <v>4242</v>
      </c>
      <c r="B395" s="64" t="s">
        <v>678</v>
      </c>
      <c r="C395" s="247" t="s">
        <v>759</v>
      </c>
      <c r="D395" s="194">
        <v>0</v>
      </c>
      <c r="E395" s="194">
        <v>0</v>
      </c>
      <c r="F395" s="45" t="str">
        <f t="shared" si="72"/>
        <v>-</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0</v>
      </c>
      <c r="E401" s="60">
        <f t="shared" si="96"/>
        <v>0</v>
      </c>
      <c r="F401" s="45" t="str">
        <f t="shared" si="72"/>
        <v>-</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0</v>
      </c>
      <c r="E403" s="194">
        <v>0</v>
      </c>
      <c r="F403" s="45" t="str">
        <f t="shared" si="72"/>
        <v>-</v>
      </c>
    </row>
    <row r="404" spans="1:6" ht="12.75" customHeight="1">
      <c r="A404" s="63">
        <v>4263</v>
      </c>
      <c r="B404" s="64" t="s">
        <v>696</v>
      </c>
      <c r="C404" s="247" t="s">
        <v>771</v>
      </c>
      <c r="D404" s="194">
        <v>0</v>
      </c>
      <c r="E404" s="194">
        <v>0</v>
      </c>
      <c r="F404" s="45" t="str">
        <f t="shared" si="72"/>
        <v>-</v>
      </c>
    </row>
    <row r="405" spans="1:6" ht="12.75" customHeight="1">
      <c r="A405" s="63">
        <v>4264</v>
      </c>
      <c r="B405" s="64" t="s">
        <v>698</v>
      </c>
      <c r="C405" s="247" t="s">
        <v>772</v>
      </c>
      <c r="D405" s="194">
        <v>0</v>
      </c>
      <c r="E405" s="194">
        <v>0</v>
      </c>
      <c r="F405" s="45" t="str">
        <f t="shared" si="72"/>
        <v>-</v>
      </c>
    </row>
    <row r="406" spans="1:6" ht="24">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v>0</v>
      </c>
      <c r="F413" s="45" t="str">
        <f t="shared" si="72"/>
        <v>-</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43705.01</v>
      </c>
      <c r="E418" s="60">
        <f t="shared" si="102"/>
        <v>27261.710000000003</v>
      </c>
      <c r="F418" s="45">
        <f t="shared" si="72"/>
        <v>62.376624556315171</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0</v>
      </c>
      <c r="E420" s="194">
        <v>0</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296311.90999999997</v>
      </c>
      <c r="E422" s="60">
        <f>E6+E308</f>
        <v>303690.78999999998</v>
      </c>
      <c r="F422" s="45">
        <f t="shared" si="72"/>
        <v>102.49024077364963</v>
      </c>
    </row>
    <row r="423" spans="1:6" ht="12.75" customHeight="1">
      <c r="A423" s="63" t="s">
        <v>582</v>
      </c>
      <c r="B423" s="64" t="s">
        <v>805</v>
      </c>
      <c r="C423" s="247" t="s">
        <v>806</v>
      </c>
      <c r="D423" s="60">
        <f t="shared" ref="D423:E423" si="103">D299+D360</f>
        <v>204105.54</v>
      </c>
      <c r="E423" s="60">
        <f t="shared" si="103"/>
        <v>254961.75</v>
      </c>
      <c r="F423" s="45">
        <f t="shared" si="72"/>
        <v>124.91662401716287</v>
      </c>
    </row>
    <row r="424" spans="1:6" ht="12.75" customHeight="1">
      <c r="A424" s="63" t="s">
        <v>582</v>
      </c>
      <c r="B424" s="64" t="s">
        <v>807</v>
      </c>
      <c r="C424" s="247" t="s">
        <v>808</v>
      </c>
      <c r="D424" s="60">
        <f t="shared" ref="D424:E424" si="104">IF(D422&gt;=D423,D422-D423,0)</f>
        <v>92206.369999999966</v>
      </c>
      <c r="E424" s="60">
        <f t="shared" si="104"/>
        <v>48729.039999999979</v>
      </c>
      <c r="F424" s="45">
        <f t="shared" si="72"/>
        <v>52.847802163776748</v>
      </c>
    </row>
    <row r="425" spans="1:6" ht="12.75" customHeight="1">
      <c r="A425" s="63" t="s">
        <v>582</v>
      </c>
      <c r="B425" s="64" t="s">
        <v>809</v>
      </c>
      <c r="C425" s="247" t="s">
        <v>810</v>
      </c>
      <c r="D425" s="60">
        <f t="shared" ref="D425:E425" si="105">IF(D423&gt;=D422,D423-D422,0)</f>
        <v>0</v>
      </c>
      <c r="E425" s="60">
        <f t="shared" si="105"/>
        <v>0</v>
      </c>
      <c r="F425" s="45" t="str">
        <f t="shared" si="72"/>
        <v>-</v>
      </c>
    </row>
    <row r="426" spans="1:6" ht="12.75" customHeight="1">
      <c r="A426" s="251" t="s">
        <v>811</v>
      </c>
      <c r="B426" s="183" t="s">
        <v>812</v>
      </c>
      <c r="C426" s="252" t="s">
        <v>813</v>
      </c>
      <c r="D426" s="60">
        <f t="shared" ref="D426:E426" si="106">IF(D302-D303+D419-D420&gt;=0,D302-D303+D419-D420,0)</f>
        <v>341146.68</v>
      </c>
      <c r="E426" s="60">
        <f t="shared" si="106"/>
        <v>440723.75</v>
      </c>
      <c r="F426" s="45">
        <f t="shared" si="72"/>
        <v>129.18893128316535</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4">
      <c r="A428" s="249" t="s">
        <v>816</v>
      </c>
      <c r="B428" s="243" t="s">
        <v>817</v>
      </c>
      <c r="C428" s="250" t="s">
        <v>818</v>
      </c>
      <c r="D428" s="81">
        <f t="shared" ref="D428:E428" si="108">D304+D421</f>
        <v>72199.710000000006</v>
      </c>
      <c r="E428" s="81">
        <f t="shared" si="108"/>
        <v>117689.98</v>
      </c>
      <c r="F428" s="61">
        <f t="shared" si="72"/>
        <v>163.00616719928652</v>
      </c>
    </row>
    <row r="429" spans="1:6" s="55" customFormat="1" ht="20.100000000000001" customHeight="1">
      <c r="A429" s="380" t="s">
        <v>819</v>
      </c>
      <c r="B429" s="381"/>
      <c r="C429" s="171"/>
      <c r="D429" s="43"/>
      <c r="E429" s="43"/>
      <c r="F429" s="44"/>
    </row>
    <row r="430" spans="1:6" ht="12.75" customHeight="1">
      <c r="A430" s="63">
        <v>8</v>
      </c>
      <c r="B430" s="64" t="s">
        <v>820</v>
      </c>
      <c r="C430" s="247" t="s">
        <v>821</v>
      </c>
      <c r="D430" s="60">
        <f>D431+D466+D479+D491+D522</f>
        <v>0</v>
      </c>
      <c r="E430" s="60">
        <f>E431+E466+E479+E491+E522</f>
        <v>0</v>
      </c>
      <c r="F430" s="45" t="str">
        <f t="shared" ref="F430:F651" si="109">IF(D430&lt;&gt;0,IF(E430/D430&gt;=100,"&gt;&gt;100",E430/D430*100),"-")</f>
        <v>-</v>
      </c>
    </row>
    <row r="431" spans="1:6" ht="24">
      <c r="A431" s="63">
        <v>81</v>
      </c>
      <c r="B431" s="182" t="s">
        <v>822</v>
      </c>
      <c r="C431" s="247" t="s">
        <v>823</v>
      </c>
      <c r="D431" s="60">
        <f t="shared" ref="D431:E431" si="110">D432+D437+D440+D444+D445+D452+D457+D465</f>
        <v>0</v>
      </c>
      <c r="E431" s="60">
        <f t="shared" si="110"/>
        <v>0</v>
      </c>
      <c r="F431" s="45" t="str">
        <f t="shared" si="109"/>
        <v>-</v>
      </c>
    </row>
    <row r="432" spans="1:6" ht="24">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4">
      <c r="A437" s="63">
        <v>812</v>
      </c>
      <c r="B437" s="64" t="s">
        <v>834</v>
      </c>
      <c r="C437" s="247" t="s">
        <v>835</v>
      </c>
      <c r="D437" s="60">
        <f t="shared" ref="D437:E437" si="112">SUM(D438:D439)</f>
        <v>0</v>
      </c>
      <c r="E437" s="60">
        <f t="shared" si="112"/>
        <v>0</v>
      </c>
      <c r="F437" s="45" t="str">
        <f t="shared" si="109"/>
        <v>-</v>
      </c>
    </row>
    <row r="438" spans="1:6" ht="24">
      <c r="A438" s="63">
        <v>8121</v>
      </c>
      <c r="B438" s="183" t="s">
        <v>836</v>
      </c>
      <c r="C438" s="247" t="s">
        <v>837</v>
      </c>
      <c r="D438" s="194">
        <v>0</v>
      </c>
      <c r="E438" s="194">
        <v>0</v>
      </c>
      <c r="F438" s="45" t="str">
        <f t="shared" si="109"/>
        <v>-</v>
      </c>
    </row>
    <row r="439" spans="1:6" ht="24">
      <c r="A439" s="63">
        <v>8122</v>
      </c>
      <c r="B439" s="183" t="s">
        <v>838</v>
      </c>
      <c r="C439" s="247" t="s">
        <v>839</v>
      </c>
      <c r="D439" s="194">
        <v>0</v>
      </c>
      <c r="E439" s="194">
        <v>0</v>
      </c>
      <c r="F439" s="45" t="str">
        <f t="shared" si="109"/>
        <v>-</v>
      </c>
    </row>
    <row r="440" spans="1:6" ht="24">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24">
      <c r="A444" s="63">
        <v>814</v>
      </c>
      <c r="B444" s="183" t="s">
        <v>848</v>
      </c>
      <c r="C444" s="247" t="s">
        <v>849</v>
      </c>
      <c r="D444" s="194">
        <v>0</v>
      </c>
      <c r="E444" s="194">
        <v>0</v>
      </c>
      <c r="F444" s="45" t="str">
        <f t="shared" si="109"/>
        <v>-</v>
      </c>
    </row>
    <row r="445" spans="1:6" ht="24">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24">
      <c r="A447" s="63">
        <v>8154</v>
      </c>
      <c r="B447" s="64" t="s">
        <v>854</v>
      </c>
      <c r="C447" s="247" t="s">
        <v>855</v>
      </c>
      <c r="D447" s="194">
        <v>0</v>
      </c>
      <c r="E447" s="194">
        <v>0</v>
      </c>
      <c r="F447" s="45" t="str">
        <f t="shared" si="109"/>
        <v>-</v>
      </c>
    </row>
    <row r="448" spans="1:6" ht="24">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4">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24">
      <c r="A463" s="63">
        <v>8176</v>
      </c>
      <c r="B463" s="64" t="s">
        <v>886</v>
      </c>
      <c r="C463" s="247" t="s">
        <v>887</v>
      </c>
      <c r="D463" s="194">
        <v>0</v>
      </c>
      <c r="E463" s="194">
        <v>0</v>
      </c>
      <c r="F463" s="45" t="str">
        <f t="shared" si="109"/>
        <v>-</v>
      </c>
    </row>
    <row r="464" spans="1:6" ht="12">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4">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v>0</v>
      </c>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4">
      <c r="A479" s="63">
        <v>83</v>
      </c>
      <c r="B479" s="65" t="s">
        <v>918</v>
      </c>
      <c r="C479" s="247" t="s">
        <v>919</v>
      </c>
      <c r="D479" s="60">
        <f t="shared" ref="D479:E479" si="122">D480+D484+D485+D488</f>
        <v>0</v>
      </c>
      <c r="E479" s="60">
        <f t="shared" si="122"/>
        <v>0</v>
      </c>
      <c r="F479" s="45" t="str">
        <f t="shared" si="109"/>
        <v>-</v>
      </c>
    </row>
    <row r="480" spans="1:6" ht="24">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24">
      <c r="A484" s="63">
        <v>832</v>
      </c>
      <c r="B484" s="183" t="s">
        <v>928</v>
      </c>
      <c r="C484" s="247" t="s">
        <v>929</v>
      </c>
      <c r="D484" s="194">
        <v>0</v>
      </c>
      <c r="E484" s="194">
        <v>0</v>
      </c>
      <c r="F484" s="45" t="str">
        <f t="shared" si="109"/>
        <v>-</v>
      </c>
    </row>
    <row r="485" spans="1:6" ht="24">
      <c r="A485" s="63">
        <v>833</v>
      </c>
      <c r="B485" s="64" t="s">
        <v>930</v>
      </c>
      <c r="C485" s="247" t="s">
        <v>931</v>
      </c>
      <c r="D485" s="60">
        <f t="shared" ref="D485:E485" si="124">SUM(D486:D487)</f>
        <v>0</v>
      </c>
      <c r="E485" s="60">
        <f t="shared" si="124"/>
        <v>0</v>
      </c>
      <c r="F485" s="45" t="str">
        <f t="shared" si="109"/>
        <v>-</v>
      </c>
    </row>
    <row r="486" spans="1:6" ht="24">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4">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0</v>
      </c>
      <c r="E491" s="60">
        <f t="shared" si="126"/>
        <v>0</v>
      </c>
      <c r="F491" s="45" t="str">
        <f t="shared" si="109"/>
        <v>-</v>
      </c>
    </row>
    <row r="492" spans="1:6" ht="24">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4">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v>0</v>
      </c>
      <c r="F498" s="45" t="str">
        <f t="shared" si="109"/>
        <v>-</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4">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v>0</v>
      </c>
      <c r="F503" s="45" t="str">
        <f t="shared" si="109"/>
        <v>-</v>
      </c>
    </row>
    <row r="504" spans="1:6" ht="12.75" customHeight="1">
      <c r="A504" s="63">
        <v>8444</v>
      </c>
      <c r="B504" s="64" t="s">
        <v>968</v>
      </c>
      <c r="C504" s="247" t="s">
        <v>969</v>
      </c>
      <c r="D504" s="194">
        <v>0</v>
      </c>
      <c r="E504" s="194">
        <v>0</v>
      </c>
      <c r="F504" s="45" t="str">
        <f t="shared" si="109"/>
        <v>-</v>
      </c>
    </row>
    <row r="505" spans="1:6" ht="24">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4">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2">
      <c r="A521" s="70" t="s">
        <v>1002</v>
      </c>
      <c r="B521" s="65" t="s">
        <v>1003</v>
      </c>
      <c r="C521" s="278" t="s">
        <v>1002</v>
      </c>
      <c r="D521" s="192">
        <v>0</v>
      </c>
      <c r="E521" s="192">
        <v>0</v>
      </c>
      <c r="F521" s="71" t="str">
        <f t="shared" si="109"/>
        <v>-</v>
      </c>
    </row>
    <row r="522" spans="1:6" ht="24">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4">
      <c r="A536" s="63">
        <v>51</v>
      </c>
      <c r="B536" s="65" t="s">
        <v>1032</v>
      </c>
      <c r="C536" s="247" t="s">
        <v>1033</v>
      </c>
      <c r="D536" s="60">
        <f>D537+D542+D545+D549+D550+D557+D562+D570</f>
        <v>0</v>
      </c>
      <c r="E536" s="60">
        <f>E537+E542+E545+E549+E550+E557+E562+E570</f>
        <v>0</v>
      </c>
      <c r="F536" s="45" t="str">
        <f t="shared" si="109"/>
        <v>-</v>
      </c>
    </row>
    <row r="537" spans="1:6" ht="24">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4">
      <c r="A542" s="63">
        <v>512</v>
      </c>
      <c r="B542" s="183" t="s">
        <v>1044</v>
      </c>
      <c r="C542" s="247" t="s">
        <v>1045</v>
      </c>
      <c r="D542" s="60">
        <f t="shared" ref="D542:E542" si="138">SUM(D543:D544)</f>
        <v>0</v>
      </c>
      <c r="E542" s="60">
        <f t="shared" si="138"/>
        <v>0</v>
      </c>
      <c r="F542" s="45" t="str">
        <f t="shared" si="109"/>
        <v>-</v>
      </c>
    </row>
    <row r="543" spans="1:6" ht="24">
      <c r="A543" s="63">
        <v>5121</v>
      </c>
      <c r="B543" s="64" t="s">
        <v>1046</v>
      </c>
      <c r="C543" s="247" t="s">
        <v>1047</v>
      </c>
      <c r="D543" s="194">
        <v>0</v>
      </c>
      <c r="E543" s="194">
        <v>0</v>
      </c>
      <c r="F543" s="45" t="str">
        <f t="shared" si="109"/>
        <v>-</v>
      </c>
    </row>
    <row r="544" spans="1:6" ht="24">
      <c r="A544" s="63">
        <v>5122</v>
      </c>
      <c r="B544" s="64" t="s">
        <v>1048</v>
      </c>
      <c r="C544" s="247" t="s">
        <v>1049</v>
      </c>
      <c r="D544" s="194">
        <v>0</v>
      </c>
      <c r="E544" s="194">
        <v>0</v>
      </c>
      <c r="F544" s="45" t="str">
        <f t="shared" si="109"/>
        <v>-</v>
      </c>
    </row>
    <row r="545" spans="1:6" ht="24">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4">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24">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4">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2">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4">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4">
      <c r="A584" s="63">
        <v>53</v>
      </c>
      <c r="B584" s="65" t="s">
        <v>1123</v>
      </c>
      <c r="C584" s="247" t="s">
        <v>1124</v>
      </c>
      <c r="D584" s="60">
        <f t="shared" ref="D584:E584" si="147">D585+D589+D591+D594</f>
        <v>0</v>
      </c>
      <c r="E584" s="60">
        <f t="shared" si="147"/>
        <v>0</v>
      </c>
      <c r="F584" s="45" t="str">
        <f t="shared" si="109"/>
        <v>-</v>
      </c>
    </row>
    <row r="585" spans="1:6" ht="24">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4">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4">
      <c r="A591" s="63">
        <v>533</v>
      </c>
      <c r="B591" s="65" t="s">
        <v>1134</v>
      </c>
      <c r="C591" s="247" t="s">
        <v>1135</v>
      </c>
      <c r="D591" s="60">
        <f t="shared" ref="D591:E591" si="150">SUM(D592:D593)</f>
        <v>0</v>
      </c>
      <c r="E591" s="60">
        <f t="shared" si="150"/>
        <v>0</v>
      </c>
      <c r="F591" s="45" t="str">
        <f t="shared" si="109"/>
        <v>-</v>
      </c>
    </row>
    <row r="592" spans="1:6" ht="24">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4">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4">
      <c r="A597" s="63">
        <v>54</v>
      </c>
      <c r="B597" s="183" t="s">
        <v>1144</v>
      </c>
      <c r="C597" s="247" t="s">
        <v>1145</v>
      </c>
      <c r="D597" s="60">
        <f t="shared" ref="D597:E597" si="152">D598+D603+D607+D609+D616+D621</f>
        <v>0</v>
      </c>
      <c r="E597" s="60">
        <f t="shared" si="152"/>
        <v>0</v>
      </c>
      <c r="F597" s="45" t="str">
        <f t="shared" si="109"/>
        <v>-</v>
      </c>
    </row>
    <row r="598" spans="1:6" ht="24">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4">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v>0</v>
      </c>
      <c r="F604" s="45" t="str">
        <f t="shared" si="109"/>
        <v>-</v>
      </c>
    </row>
    <row r="605" spans="1:6" ht="24">
      <c r="A605" s="63">
        <v>5423</v>
      </c>
      <c r="B605" s="64" t="s">
        <v>1160</v>
      </c>
      <c r="C605" s="247" t="s">
        <v>1161</v>
      </c>
      <c r="D605" s="194">
        <v>0</v>
      </c>
      <c r="E605" s="194">
        <v>0</v>
      </c>
      <c r="F605" s="45" t="str">
        <f t="shared" si="109"/>
        <v>-</v>
      </c>
    </row>
    <row r="606" spans="1:6" ht="24">
      <c r="A606" s="63">
        <v>5424</v>
      </c>
      <c r="B606" s="64" t="s">
        <v>1162</v>
      </c>
      <c r="C606" s="247" t="s">
        <v>1163</v>
      </c>
      <c r="D606" s="194">
        <v>0</v>
      </c>
      <c r="E606" s="194">
        <v>0</v>
      </c>
      <c r="F606" s="45" t="str">
        <f t="shared" si="109"/>
        <v>-</v>
      </c>
    </row>
    <row r="607" spans="1:6" ht="24">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4">
      <c r="A609" s="63">
        <v>544</v>
      </c>
      <c r="B609" s="64" t="s">
        <v>1168</v>
      </c>
      <c r="C609" s="247" t="s">
        <v>1169</v>
      </c>
      <c r="D609" s="60">
        <f t="shared" ref="D609:E609" si="156">SUM(D610:D615)</f>
        <v>0</v>
      </c>
      <c r="E609" s="60">
        <f t="shared" si="156"/>
        <v>0</v>
      </c>
      <c r="F609" s="45" t="str">
        <f t="shared" si="109"/>
        <v>-</v>
      </c>
    </row>
    <row r="610" spans="1:6" ht="24">
      <c r="A610" s="63">
        <v>5443</v>
      </c>
      <c r="B610" s="64" t="s">
        <v>1170</v>
      </c>
      <c r="C610" s="247" t="s">
        <v>1171</v>
      </c>
      <c r="D610" s="194">
        <v>0</v>
      </c>
      <c r="E610" s="194">
        <v>0</v>
      </c>
      <c r="F610" s="45" t="str">
        <f t="shared" si="109"/>
        <v>-</v>
      </c>
    </row>
    <row r="611" spans="1:6" ht="24">
      <c r="A611" s="63">
        <v>5444</v>
      </c>
      <c r="B611" s="183" t="s">
        <v>1172</v>
      </c>
      <c r="C611" s="247" t="s">
        <v>1173</v>
      </c>
      <c r="D611" s="194">
        <v>0</v>
      </c>
      <c r="E611" s="194">
        <v>0</v>
      </c>
      <c r="F611" s="45" t="str">
        <f t="shared" si="109"/>
        <v>-</v>
      </c>
    </row>
    <row r="612" spans="1:6" ht="24">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24">
      <c r="A615" s="63">
        <v>5448</v>
      </c>
      <c r="B615" s="64" t="s">
        <v>1180</v>
      </c>
      <c r="C615" s="247" t="s">
        <v>1181</v>
      </c>
      <c r="D615" s="194">
        <v>0</v>
      </c>
      <c r="E615" s="194">
        <v>0</v>
      </c>
      <c r="F615" s="45" t="str">
        <f t="shared" si="109"/>
        <v>-</v>
      </c>
    </row>
    <row r="616" spans="1:6" ht="24">
      <c r="A616" s="63">
        <v>545</v>
      </c>
      <c r="B616" s="64" t="s">
        <v>1182</v>
      </c>
      <c r="C616" s="247" t="s">
        <v>1183</v>
      </c>
      <c r="D616" s="60">
        <f t="shared" ref="D616:E616" si="157">SUM(D617:D620)</f>
        <v>0</v>
      </c>
      <c r="E616" s="60">
        <f t="shared" si="157"/>
        <v>0</v>
      </c>
      <c r="F616" s="45" t="str">
        <f t="shared" si="109"/>
        <v>-</v>
      </c>
    </row>
    <row r="617" spans="1:6" ht="24">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24">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4">
      <c r="A627" s="63">
        <v>5476</v>
      </c>
      <c r="B627" s="64" t="s">
        <v>1204</v>
      </c>
      <c r="C627" s="247" t="s">
        <v>1205</v>
      </c>
      <c r="D627" s="194">
        <v>0</v>
      </c>
      <c r="E627" s="194">
        <v>0</v>
      </c>
      <c r="F627" s="45" t="str">
        <f t="shared" si="109"/>
        <v>-</v>
      </c>
    </row>
    <row r="628" spans="1:6" ht="24">
      <c r="A628" s="70">
        <v>5477</v>
      </c>
      <c r="B628" s="65" t="s">
        <v>1206</v>
      </c>
      <c r="C628" s="278" t="s">
        <v>1207</v>
      </c>
      <c r="D628" s="192">
        <v>0</v>
      </c>
      <c r="E628" s="192">
        <v>0</v>
      </c>
      <c r="F628" s="71" t="str">
        <f t="shared" si="109"/>
        <v>-</v>
      </c>
    </row>
    <row r="629" spans="1:6" ht="24">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24">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296311.90999999997</v>
      </c>
      <c r="E643" s="60">
        <f>E422+E430</f>
        <v>303690.78999999998</v>
      </c>
      <c r="F643" s="45">
        <f t="shared" si="109"/>
        <v>102.49024077364963</v>
      </c>
    </row>
    <row r="644" spans="1:6" ht="12.75" customHeight="1">
      <c r="A644" s="63" t="s">
        <v>582</v>
      </c>
      <c r="B644" s="64" t="s">
        <v>1238</v>
      </c>
      <c r="C644" s="247" t="s">
        <v>1239</v>
      </c>
      <c r="D644" s="60">
        <f>D423+D535</f>
        <v>204105.54</v>
      </c>
      <c r="E644" s="60">
        <f>E423+E535</f>
        <v>254961.75</v>
      </c>
      <c r="F644" s="45">
        <f t="shared" si="109"/>
        <v>124.91662401716287</v>
      </c>
    </row>
    <row r="645" spans="1:6" ht="12.75" customHeight="1">
      <c r="A645" s="63" t="s">
        <v>582</v>
      </c>
      <c r="B645" s="64" t="s">
        <v>1240</v>
      </c>
      <c r="C645" s="247" t="s">
        <v>1241</v>
      </c>
      <c r="D645" s="60">
        <f t="shared" ref="D645:E645" si="163">IF(D643&gt;=D644,D643-D644,0)</f>
        <v>92206.369999999966</v>
      </c>
      <c r="E645" s="60">
        <f t="shared" si="163"/>
        <v>48729.039999999979</v>
      </c>
      <c r="F645" s="45">
        <f t="shared" si="109"/>
        <v>52.847802163776748</v>
      </c>
    </row>
    <row r="646" spans="1:6" ht="12.75" customHeight="1">
      <c r="A646" s="63" t="s">
        <v>582</v>
      </c>
      <c r="B646" s="64" t="s">
        <v>1242</v>
      </c>
      <c r="C646" s="247" t="s">
        <v>1243</v>
      </c>
      <c r="D646" s="60">
        <f t="shared" ref="D646:E646" si="164">IF(D644&gt;=D643,D644-D643,0)</f>
        <v>0</v>
      </c>
      <c r="E646" s="60">
        <f t="shared" si="164"/>
        <v>0</v>
      </c>
      <c r="F646" s="45" t="str">
        <f t="shared" si="109"/>
        <v>-</v>
      </c>
    </row>
    <row r="647" spans="1:6" ht="24">
      <c r="A647" s="251" t="s">
        <v>1244</v>
      </c>
      <c r="B647" s="64" t="s">
        <v>1245</v>
      </c>
      <c r="C647" s="252" t="s">
        <v>1244</v>
      </c>
      <c r="D647" s="60">
        <f>IF(D426-D427+D641-D642&gt;=0,D426-D427+D641-D642,0)</f>
        <v>341146.68</v>
      </c>
      <c r="E647" s="60">
        <f>IF(E426-E427+E641-E642&gt;=0,E426-E427+E641-E642,0)</f>
        <v>440723.75</v>
      </c>
      <c r="F647" s="45">
        <f t="shared" si="109"/>
        <v>129.18893128316535</v>
      </c>
    </row>
    <row r="648" spans="1:6" ht="24">
      <c r="A648" s="251" t="s">
        <v>1246</v>
      </c>
      <c r="B648" s="64" t="s">
        <v>1247</v>
      </c>
      <c r="C648" s="252" t="s">
        <v>1246</v>
      </c>
      <c r="D648" s="60">
        <f>IF(D427-D426+D642-D641&gt;=0,D427-D426+D642-D641,0)</f>
        <v>0</v>
      </c>
      <c r="E648" s="60">
        <f>IF(E427-E426+E642-E641&gt;=0,E427-E426+E642-E641,0)</f>
        <v>0</v>
      </c>
      <c r="F648" s="45" t="str">
        <f t="shared" si="109"/>
        <v>-</v>
      </c>
    </row>
    <row r="649" spans="1:6" ht="24">
      <c r="A649" s="63" t="s">
        <v>582</v>
      </c>
      <c r="B649" s="64" t="s">
        <v>1248</v>
      </c>
      <c r="C649" s="247" t="s">
        <v>1249</v>
      </c>
      <c r="D649" s="60">
        <f t="shared" ref="D649:E649" si="165">IF(D645+D647-D646-D648&gt;=0,D645+D647-D646-D648,0)</f>
        <v>433353.04999999993</v>
      </c>
      <c r="E649" s="60">
        <f t="shared" si="165"/>
        <v>489452.79</v>
      </c>
      <c r="F649" s="45">
        <f t="shared" si="109"/>
        <v>112.94550482568428</v>
      </c>
    </row>
    <row r="650" spans="1:6" ht="24">
      <c r="A650" s="63" t="s">
        <v>582</v>
      </c>
      <c r="B650" s="64" t="s">
        <v>1250</v>
      </c>
      <c r="C650" s="247" t="s">
        <v>1251</v>
      </c>
      <c r="D650" s="60">
        <f t="shared" ref="D650:E650" si="166">IF(D646+D648-D645-D647&gt;=0,D646+D648-D645-D647,0)</f>
        <v>0</v>
      </c>
      <c r="E650" s="60">
        <f t="shared" si="166"/>
        <v>0</v>
      </c>
      <c r="F650" s="45" t="str">
        <f t="shared" si="109"/>
        <v>-</v>
      </c>
    </row>
    <row r="651" spans="1:6" ht="24">
      <c r="A651" s="249" t="s">
        <v>1252</v>
      </c>
      <c r="B651" s="184" t="s">
        <v>1253</v>
      </c>
      <c r="C651" s="250" t="s">
        <v>1252</v>
      </c>
      <c r="D651" s="196">
        <v>0</v>
      </c>
      <c r="E651" s="196">
        <v>0</v>
      </c>
      <c r="F651" s="61" t="str">
        <f t="shared" si="109"/>
        <v>-</v>
      </c>
    </row>
    <row r="652" spans="1:6" s="55" customFormat="1" ht="20.100000000000001" customHeight="1">
      <c r="A652" s="380" t="s">
        <v>1254</v>
      </c>
      <c r="B652" s="381"/>
      <c r="C652" s="171"/>
      <c r="D652" s="43"/>
      <c r="E652" s="43"/>
      <c r="F652" s="44"/>
    </row>
    <row r="653" spans="1:6" ht="12.75" customHeight="1">
      <c r="A653" s="63">
        <v>11</v>
      </c>
      <c r="B653" s="64" t="s">
        <v>1255</v>
      </c>
      <c r="C653" s="247" t="s">
        <v>1256</v>
      </c>
      <c r="D653" s="194">
        <v>429481.83</v>
      </c>
      <c r="E653" s="194">
        <v>460747.52000000002</v>
      </c>
      <c r="F653" s="45">
        <f t="shared" ref="F653:F740" si="167">IF(D653&lt;&gt;0,IF(E653/D653&gt;=100,"&gt;&gt;100",E653/D653*100),"-")</f>
        <v>107.27986327151488</v>
      </c>
    </row>
    <row r="654" spans="1:6" ht="12.75" customHeight="1">
      <c r="A654" s="63" t="s">
        <v>1257</v>
      </c>
      <c r="B654" s="64" t="s">
        <v>1258</v>
      </c>
      <c r="C654" s="247" t="s">
        <v>1257</v>
      </c>
      <c r="D654" s="194">
        <v>303511.90999999997</v>
      </c>
      <c r="E654" s="194">
        <v>304690.78999999998</v>
      </c>
      <c r="F654" s="45">
        <f t="shared" si="167"/>
        <v>100.38841309390463</v>
      </c>
    </row>
    <row r="655" spans="1:6" ht="12.75" customHeight="1">
      <c r="A655" s="63" t="s">
        <v>1259</v>
      </c>
      <c r="B655" s="64" t="s">
        <v>1260</v>
      </c>
      <c r="C655" s="247" t="s">
        <v>1259</v>
      </c>
      <c r="D655" s="194">
        <v>280659.21999999997</v>
      </c>
      <c r="E655" s="194">
        <v>241382.41</v>
      </c>
      <c r="F655" s="45">
        <f t="shared" si="167"/>
        <v>86.005515870813014</v>
      </c>
    </row>
    <row r="656" spans="1:6" ht="24">
      <c r="A656" s="63">
        <v>11</v>
      </c>
      <c r="B656" s="64" t="s">
        <v>1261</v>
      </c>
      <c r="C656" s="247" t="s">
        <v>1262</v>
      </c>
      <c r="D656" s="60">
        <f t="shared" ref="D656:E656" si="168">+D653+D654-D655</f>
        <v>452334.52</v>
      </c>
      <c r="E656" s="60">
        <f t="shared" si="168"/>
        <v>524055.9</v>
      </c>
      <c r="F656" s="45">
        <f t="shared" si="167"/>
        <v>115.85582723158075</v>
      </c>
    </row>
    <row r="657" spans="1:6" ht="24">
      <c r="A657" s="63" t="s">
        <v>582</v>
      </c>
      <c r="B657" s="64" t="s">
        <v>1263</v>
      </c>
      <c r="C657" s="247" t="s">
        <v>1264</v>
      </c>
      <c r="D657" s="253">
        <v>4</v>
      </c>
      <c r="E657" s="253">
        <v>6</v>
      </c>
      <c r="F657" s="45">
        <f t="shared" si="167"/>
        <v>150</v>
      </c>
    </row>
    <row r="658" spans="1:6" ht="24">
      <c r="A658" s="63" t="s">
        <v>582</v>
      </c>
      <c r="B658" s="64" t="s">
        <v>1265</v>
      </c>
      <c r="C658" s="247" t="s">
        <v>1266</v>
      </c>
      <c r="D658" s="253">
        <v>0</v>
      </c>
      <c r="E658" s="253">
        <v>0</v>
      </c>
      <c r="F658" s="45" t="str">
        <f t="shared" si="167"/>
        <v>-</v>
      </c>
    </row>
    <row r="659" spans="1:6" ht="12.75" customHeight="1">
      <c r="A659" s="63" t="s">
        <v>582</v>
      </c>
      <c r="B659" s="64" t="s">
        <v>1267</v>
      </c>
      <c r="C659" s="247" t="s">
        <v>1268</v>
      </c>
      <c r="D659" s="253">
        <v>4</v>
      </c>
      <c r="E659" s="253">
        <v>6</v>
      </c>
      <c r="F659" s="45">
        <f t="shared" si="167"/>
        <v>150</v>
      </c>
    </row>
    <row r="660" spans="1:6" ht="12.75" customHeight="1">
      <c r="A660" s="63" t="s">
        <v>582</v>
      </c>
      <c r="B660" s="64" t="s">
        <v>1269</v>
      </c>
      <c r="C660" s="247" t="s">
        <v>1270</v>
      </c>
      <c r="D660" s="253">
        <v>0</v>
      </c>
      <c r="E660" s="253">
        <v>0</v>
      </c>
      <c r="F660" s="45" t="str">
        <f t="shared" si="167"/>
        <v>-</v>
      </c>
    </row>
    <row r="661" spans="1:6" ht="24">
      <c r="A661" s="63" t="s">
        <v>1271</v>
      </c>
      <c r="B661" s="64" t="s">
        <v>1272</v>
      </c>
      <c r="C661" s="247" t="s">
        <v>1273</v>
      </c>
      <c r="D661" s="194">
        <v>0</v>
      </c>
      <c r="E661" s="194">
        <v>0</v>
      </c>
      <c r="F661" s="45" t="str">
        <f t="shared" si="167"/>
        <v>-</v>
      </c>
    </row>
    <row r="662" spans="1:6" ht="12.75" customHeight="1">
      <c r="A662" s="70">
        <v>61315</v>
      </c>
      <c r="B662" s="65" t="s">
        <v>1274</v>
      </c>
      <c r="C662" s="278" t="s">
        <v>1275</v>
      </c>
      <c r="D662" s="192">
        <v>0</v>
      </c>
      <c r="E662" s="192">
        <v>0</v>
      </c>
      <c r="F662" s="71" t="str">
        <f t="shared" si="167"/>
        <v>-</v>
      </c>
    </row>
    <row r="663" spans="1:6" ht="12.75" customHeight="1">
      <c r="A663" s="70">
        <v>61316</v>
      </c>
      <c r="B663" s="65" t="s">
        <v>1276</v>
      </c>
      <c r="C663" s="277" t="s">
        <v>1277</v>
      </c>
      <c r="D663" s="192">
        <v>0</v>
      </c>
      <c r="E663" s="192">
        <v>0</v>
      </c>
      <c r="F663" s="71" t="str">
        <f t="shared" si="167"/>
        <v>-</v>
      </c>
    </row>
    <row r="664" spans="1:6" ht="12.75" customHeight="1">
      <c r="A664" s="70" t="s">
        <v>1278</v>
      </c>
      <c r="B664" s="65" t="s">
        <v>1279</v>
      </c>
      <c r="C664" s="277" t="s">
        <v>1278</v>
      </c>
      <c r="D664" s="192">
        <v>0</v>
      </c>
      <c r="E664" s="192">
        <v>0</v>
      </c>
      <c r="F664" s="71" t="str">
        <f t="shared" si="167"/>
        <v>-</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0</v>
      </c>
      <c r="E667" s="192">
        <v>0</v>
      </c>
      <c r="F667" s="71" t="str">
        <f t="shared" si="167"/>
        <v>-</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38946.29</v>
      </c>
      <c r="E669" s="194">
        <v>41701.629999999997</v>
      </c>
      <c r="F669" s="45">
        <f t="shared" si="167"/>
        <v>107.07471751481334</v>
      </c>
    </row>
    <row r="670" spans="1:6" ht="12.75" customHeight="1">
      <c r="A670" s="63">
        <v>63312</v>
      </c>
      <c r="B670" s="64" t="s">
        <v>1290</v>
      </c>
      <c r="C670" s="247" t="s">
        <v>1291</v>
      </c>
      <c r="D670" s="194">
        <v>0</v>
      </c>
      <c r="E670" s="194">
        <v>2877.28</v>
      </c>
      <c r="F670" s="45" t="str">
        <f t="shared" si="167"/>
        <v>-</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0</v>
      </c>
      <c r="E673" s="194">
        <v>55000</v>
      </c>
      <c r="F673" s="45" t="str">
        <f t="shared" si="167"/>
        <v>-</v>
      </c>
    </row>
    <row r="674" spans="1:6" ht="12.75" customHeight="1">
      <c r="A674" s="63">
        <v>63322</v>
      </c>
      <c r="B674" s="64" t="s">
        <v>1298</v>
      </c>
      <c r="C674" s="247" t="s">
        <v>1299</v>
      </c>
      <c r="D674" s="194">
        <v>0</v>
      </c>
      <c r="E674" s="194">
        <v>0</v>
      </c>
      <c r="F674" s="45" t="str">
        <f t="shared" si="167"/>
        <v>-</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0</v>
      </c>
      <c r="E677" s="192">
        <v>0</v>
      </c>
      <c r="F677" s="71" t="str">
        <f t="shared" si="167"/>
        <v>-</v>
      </c>
    </row>
    <row r="678" spans="1:6" ht="12.75" customHeight="1">
      <c r="A678" s="70">
        <v>63415</v>
      </c>
      <c r="B678" s="65" t="s">
        <v>1306</v>
      </c>
      <c r="C678" s="278" t="s">
        <v>1307</v>
      </c>
      <c r="D678" s="192">
        <v>0</v>
      </c>
      <c r="E678" s="192">
        <v>0</v>
      </c>
      <c r="F678" s="71" t="str">
        <f t="shared" si="167"/>
        <v>-</v>
      </c>
    </row>
    <row r="679" spans="1:6" ht="12">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0</v>
      </c>
      <c r="E681" s="192">
        <v>0</v>
      </c>
      <c r="F681" s="71" t="str">
        <f t="shared" si="167"/>
        <v>-</v>
      </c>
    </row>
    <row r="682" spans="1:6" ht="12">
      <c r="A682" s="70">
        <v>63426</v>
      </c>
      <c r="B682" s="182" t="s">
        <v>1314</v>
      </c>
      <c r="C682" s="278" t="s">
        <v>1315</v>
      </c>
      <c r="D682" s="192">
        <v>0</v>
      </c>
      <c r="E682" s="192">
        <v>0</v>
      </c>
      <c r="F682" s="71" t="str">
        <f t="shared" si="167"/>
        <v>-</v>
      </c>
    </row>
    <row r="683" spans="1:6" ht="24">
      <c r="A683" s="70">
        <v>63612</v>
      </c>
      <c r="B683" s="182" t="s">
        <v>1316</v>
      </c>
      <c r="C683" s="278" t="s">
        <v>1317</v>
      </c>
      <c r="D683" s="192">
        <v>0</v>
      </c>
      <c r="E683" s="192">
        <v>0</v>
      </c>
      <c r="F683" s="71" t="str">
        <f t="shared" si="167"/>
        <v>-</v>
      </c>
    </row>
    <row r="684" spans="1:6" ht="24">
      <c r="A684" s="70">
        <v>63613</v>
      </c>
      <c r="B684" s="182" t="s">
        <v>1318</v>
      </c>
      <c r="C684" s="278" t="s">
        <v>1319</v>
      </c>
      <c r="D684" s="192">
        <v>0</v>
      </c>
      <c r="E684" s="192">
        <v>0</v>
      </c>
      <c r="F684" s="71" t="str">
        <f t="shared" si="167"/>
        <v>-</v>
      </c>
    </row>
    <row r="685" spans="1:6" ht="24">
      <c r="A685" s="63">
        <v>63622</v>
      </c>
      <c r="B685" s="244" t="s">
        <v>1320</v>
      </c>
      <c r="C685" s="247" t="s">
        <v>1321</v>
      </c>
      <c r="D685" s="194">
        <v>0</v>
      </c>
      <c r="E685" s="194">
        <v>0</v>
      </c>
      <c r="F685" s="45" t="str">
        <f t="shared" si="167"/>
        <v>-</v>
      </c>
    </row>
    <row r="686" spans="1:6" ht="24">
      <c r="A686" s="63">
        <v>63623</v>
      </c>
      <c r="B686" s="244" t="s">
        <v>1322</v>
      </c>
      <c r="C686" s="247" t="s">
        <v>1323</v>
      </c>
      <c r="D686" s="194">
        <v>0</v>
      </c>
      <c r="E686" s="194">
        <v>0</v>
      </c>
      <c r="F686" s="45" t="str">
        <f t="shared" si="167"/>
        <v>-</v>
      </c>
    </row>
    <row r="687" spans="1:6" ht="12.75" customHeight="1">
      <c r="A687" s="63">
        <v>63711</v>
      </c>
      <c r="B687" s="244" t="s">
        <v>1324</v>
      </c>
      <c r="C687" s="248">
        <v>63711</v>
      </c>
      <c r="D687" s="194">
        <v>0</v>
      </c>
      <c r="E687" s="194">
        <v>0</v>
      </c>
      <c r="F687" s="45" t="str">
        <f t="shared" si="167"/>
        <v>-</v>
      </c>
    </row>
    <row r="688" spans="1:6" ht="12.75" customHeight="1">
      <c r="A688" s="63">
        <v>63712</v>
      </c>
      <c r="B688" s="244" t="s">
        <v>1325</v>
      </c>
      <c r="C688" s="248">
        <v>63712</v>
      </c>
      <c r="D688" s="194">
        <v>0</v>
      </c>
      <c r="E688" s="194">
        <v>0</v>
      </c>
      <c r="F688" s="45" t="str">
        <f t="shared" si="167"/>
        <v>-</v>
      </c>
    </row>
    <row r="689" spans="1:6" ht="12.75" customHeight="1">
      <c r="A689" s="63">
        <v>63713</v>
      </c>
      <c r="B689" s="244" t="s">
        <v>1326</v>
      </c>
      <c r="C689" s="248">
        <v>63713</v>
      </c>
      <c r="D689" s="194">
        <v>0</v>
      </c>
      <c r="E689" s="194">
        <v>0</v>
      </c>
      <c r="F689" s="45" t="str">
        <f t="shared" si="167"/>
        <v>-</v>
      </c>
    </row>
    <row r="690" spans="1:6" ht="12.75" customHeight="1">
      <c r="A690" s="63">
        <v>63714</v>
      </c>
      <c r="B690" s="244" t="s">
        <v>1327</v>
      </c>
      <c r="C690" s="248">
        <v>63714</v>
      </c>
      <c r="D690" s="194">
        <v>0</v>
      </c>
      <c r="E690" s="194">
        <v>0</v>
      </c>
      <c r="F690" s="45" t="str">
        <f t="shared" si="167"/>
        <v>-</v>
      </c>
    </row>
    <row r="691" spans="1:6" ht="12.75" customHeight="1">
      <c r="A691" s="63">
        <v>63715</v>
      </c>
      <c r="B691" s="244" t="s">
        <v>1328</v>
      </c>
      <c r="C691" s="248">
        <v>63715</v>
      </c>
      <c r="D691" s="194">
        <v>0</v>
      </c>
      <c r="E691" s="194">
        <v>0</v>
      </c>
      <c r="F691" s="45" t="str">
        <f t="shared" si="167"/>
        <v>-</v>
      </c>
    </row>
    <row r="692" spans="1:6" ht="24">
      <c r="A692" s="70">
        <v>63716</v>
      </c>
      <c r="B692" s="182" t="s">
        <v>1329</v>
      </c>
      <c r="C692" s="277">
        <v>63716</v>
      </c>
      <c r="D692" s="192">
        <v>0</v>
      </c>
      <c r="E692" s="192">
        <v>0</v>
      </c>
      <c r="F692" s="71" t="str">
        <f t="shared" si="167"/>
        <v>-</v>
      </c>
    </row>
    <row r="693" spans="1:6" ht="24">
      <c r="A693" s="70">
        <v>63717</v>
      </c>
      <c r="B693" s="182" t="s">
        <v>1330</v>
      </c>
      <c r="C693" s="277">
        <v>63717</v>
      </c>
      <c r="D693" s="192">
        <v>0</v>
      </c>
      <c r="E693" s="192">
        <v>0</v>
      </c>
      <c r="F693" s="71" t="str">
        <f t="shared" si="167"/>
        <v>-</v>
      </c>
    </row>
    <row r="694" spans="1:6" ht="24">
      <c r="A694" s="70">
        <v>63721</v>
      </c>
      <c r="B694" s="182" t="s">
        <v>1331</v>
      </c>
      <c r="C694" s="277">
        <v>63721</v>
      </c>
      <c r="D694" s="192">
        <v>0</v>
      </c>
      <c r="E694" s="192">
        <v>0</v>
      </c>
      <c r="F694" s="71" t="str">
        <f t="shared" si="167"/>
        <v>-</v>
      </c>
    </row>
    <row r="695" spans="1:6" ht="24">
      <c r="A695" s="70">
        <v>63722</v>
      </c>
      <c r="B695" s="182" t="s">
        <v>1332</v>
      </c>
      <c r="C695" s="277">
        <v>63722</v>
      </c>
      <c r="D695" s="192">
        <v>0</v>
      </c>
      <c r="E695" s="192">
        <v>0</v>
      </c>
      <c r="F695" s="71" t="str">
        <f t="shared" si="167"/>
        <v>-</v>
      </c>
    </row>
    <row r="696" spans="1:6" ht="12.75" customHeight="1">
      <c r="A696" s="70">
        <v>63723</v>
      </c>
      <c r="B696" s="182" t="s">
        <v>1333</v>
      </c>
      <c r="C696" s="277">
        <v>63723</v>
      </c>
      <c r="D696" s="192">
        <v>0</v>
      </c>
      <c r="E696" s="192">
        <v>0</v>
      </c>
      <c r="F696" s="71" t="str">
        <f t="shared" si="167"/>
        <v>-</v>
      </c>
    </row>
    <row r="697" spans="1:6" ht="12.75" customHeight="1">
      <c r="A697" s="70">
        <v>63724</v>
      </c>
      <c r="B697" s="182" t="s">
        <v>1334</v>
      </c>
      <c r="C697" s="277">
        <v>63724</v>
      </c>
      <c r="D697" s="192">
        <v>0</v>
      </c>
      <c r="E697" s="192">
        <v>0</v>
      </c>
      <c r="F697" s="71" t="str">
        <f t="shared" si="167"/>
        <v>-</v>
      </c>
    </row>
    <row r="698" spans="1:6" ht="12.75" customHeight="1">
      <c r="A698" s="70">
        <v>63725</v>
      </c>
      <c r="B698" s="182" t="s">
        <v>1335</v>
      </c>
      <c r="C698" s="277">
        <v>63725</v>
      </c>
      <c r="D698" s="192">
        <v>0</v>
      </c>
      <c r="E698" s="192">
        <v>0</v>
      </c>
      <c r="F698" s="71" t="str">
        <f t="shared" si="167"/>
        <v>-</v>
      </c>
    </row>
    <row r="699" spans="1:6" ht="12.75" customHeight="1">
      <c r="A699" s="70">
        <v>63726</v>
      </c>
      <c r="B699" s="182" t="s">
        <v>1336</v>
      </c>
      <c r="C699" s="277">
        <v>63726</v>
      </c>
      <c r="D699" s="192">
        <v>0</v>
      </c>
      <c r="E699" s="192">
        <v>0</v>
      </c>
      <c r="F699" s="71" t="str">
        <f t="shared" si="167"/>
        <v>-</v>
      </c>
    </row>
    <row r="700" spans="1:6" ht="24">
      <c r="A700" s="70">
        <v>63727</v>
      </c>
      <c r="B700" s="182" t="s">
        <v>1337</v>
      </c>
      <c r="C700" s="277">
        <v>63727</v>
      </c>
      <c r="D700" s="192">
        <v>0</v>
      </c>
      <c r="E700" s="192">
        <v>0</v>
      </c>
      <c r="F700" s="71" t="str">
        <f t="shared" si="167"/>
        <v>-</v>
      </c>
    </row>
    <row r="701" spans="1:6" ht="24">
      <c r="A701" s="70">
        <v>63728</v>
      </c>
      <c r="B701" s="182" t="s">
        <v>1338</v>
      </c>
      <c r="C701" s="277">
        <v>63728</v>
      </c>
      <c r="D701" s="192">
        <v>0</v>
      </c>
      <c r="E701" s="192">
        <v>0</v>
      </c>
      <c r="F701" s="71" t="str">
        <f t="shared" si="167"/>
        <v>-</v>
      </c>
    </row>
    <row r="702" spans="1:6" ht="12.75" customHeight="1">
      <c r="A702" s="70">
        <v>63811</v>
      </c>
      <c r="B702" s="182" t="s">
        <v>1339</v>
      </c>
      <c r="C702" s="278" t="s">
        <v>1340</v>
      </c>
      <c r="D702" s="192">
        <v>0</v>
      </c>
      <c r="E702" s="192">
        <v>0</v>
      </c>
      <c r="F702" s="71" t="str">
        <f t="shared" si="167"/>
        <v>-</v>
      </c>
    </row>
    <row r="703" spans="1:6" ht="12.75" customHeight="1">
      <c r="A703" s="70">
        <v>63812</v>
      </c>
      <c r="B703" s="182" t="s">
        <v>1341</v>
      </c>
      <c r="C703" s="278" t="s">
        <v>1342</v>
      </c>
      <c r="D703" s="192">
        <v>0</v>
      </c>
      <c r="E703" s="192">
        <v>0</v>
      </c>
      <c r="F703" s="71" t="str">
        <f t="shared" si="167"/>
        <v>-</v>
      </c>
    </row>
    <row r="704" spans="1:6" ht="24">
      <c r="A704" s="70" t="s">
        <v>1343</v>
      </c>
      <c r="B704" s="182" t="s">
        <v>1344</v>
      </c>
      <c r="C704" s="278" t="s">
        <v>1343</v>
      </c>
      <c r="D704" s="192">
        <v>0</v>
      </c>
      <c r="E704" s="192">
        <v>0</v>
      </c>
      <c r="F704" s="71" t="str">
        <f t="shared" si="167"/>
        <v>-</v>
      </c>
    </row>
    <row r="705" spans="1:6" ht="24">
      <c r="A705" s="70" t="s">
        <v>1345</v>
      </c>
      <c r="B705" s="182" t="s">
        <v>1346</v>
      </c>
      <c r="C705" s="278" t="s">
        <v>1345</v>
      </c>
      <c r="D705" s="192">
        <v>0</v>
      </c>
      <c r="E705" s="192">
        <v>0</v>
      </c>
      <c r="F705" s="71" t="str">
        <f t="shared" si="167"/>
        <v>-</v>
      </c>
    </row>
    <row r="706" spans="1:6" ht="12.75" customHeight="1">
      <c r="A706" s="70">
        <v>63821</v>
      </c>
      <c r="B706" s="182" t="s">
        <v>1347</v>
      </c>
      <c r="C706" s="278" t="s">
        <v>1348</v>
      </c>
      <c r="D706" s="192">
        <v>0</v>
      </c>
      <c r="E706" s="192">
        <v>0</v>
      </c>
      <c r="F706" s="71" t="str">
        <f t="shared" si="167"/>
        <v>-</v>
      </c>
    </row>
    <row r="707" spans="1:6" ht="12.75" customHeight="1">
      <c r="A707" s="70">
        <v>63822</v>
      </c>
      <c r="B707" s="182" t="s">
        <v>1349</v>
      </c>
      <c r="C707" s="278" t="s">
        <v>1350</v>
      </c>
      <c r="D707" s="192">
        <v>0</v>
      </c>
      <c r="E707" s="192">
        <v>0</v>
      </c>
      <c r="F707" s="71" t="str">
        <f t="shared" si="167"/>
        <v>-</v>
      </c>
    </row>
    <row r="708" spans="1:6" ht="24">
      <c r="A708" s="70" t="s">
        <v>1351</v>
      </c>
      <c r="B708" s="182" t="s">
        <v>1352</v>
      </c>
      <c r="C708" s="278" t="s">
        <v>1351</v>
      </c>
      <c r="D708" s="192">
        <v>0</v>
      </c>
      <c r="E708" s="192">
        <v>0</v>
      </c>
      <c r="F708" s="71" t="str">
        <f t="shared" si="167"/>
        <v>-</v>
      </c>
    </row>
    <row r="709" spans="1:6" ht="24">
      <c r="A709" s="70" t="s">
        <v>1353</v>
      </c>
      <c r="B709" s="182" t="s">
        <v>1354</v>
      </c>
      <c r="C709" s="278" t="s">
        <v>1353</v>
      </c>
      <c r="D709" s="192">
        <v>0</v>
      </c>
      <c r="E709" s="192">
        <v>0</v>
      </c>
      <c r="F709" s="71" t="str">
        <f t="shared" si="167"/>
        <v>-</v>
      </c>
    </row>
    <row r="710" spans="1:6" ht="12.75" customHeight="1">
      <c r="A710" s="70">
        <v>64191</v>
      </c>
      <c r="B710" s="65" t="s">
        <v>1355</v>
      </c>
      <c r="C710" s="278" t="s">
        <v>1356</v>
      </c>
      <c r="D710" s="192">
        <v>0</v>
      </c>
      <c r="E710" s="192">
        <v>0</v>
      </c>
      <c r="F710" s="71" t="str">
        <f t="shared" si="167"/>
        <v>-</v>
      </c>
    </row>
    <row r="711" spans="1:6" ht="12.75" customHeight="1">
      <c r="A711" s="70" t="s">
        <v>1357</v>
      </c>
      <c r="B711" s="65" t="s">
        <v>1358</v>
      </c>
      <c r="C711" s="277" t="s">
        <v>1357</v>
      </c>
      <c r="D711" s="192">
        <v>0</v>
      </c>
      <c r="E711" s="192">
        <v>0</v>
      </c>
      <c r="F711" s="71" t="str">
        <f t="shared" si="167"/>
        <v>-</v>
      </c>
    </row>
    <row r="712" spans="1:6" ht="12.75" customHeight="1">
      <c r="A712" s="70" t="s">
        <v>1359</v>
      </c>
      <c r="B712" s="65" t="s">
        <v>1360</v>
      </c>
      <c r="C712" s="277" t="s">
        <v>1359</v>
      </c>
      <c r="D712" s="192">
        <v>0</v>
      </c>
      <c r="E712" s="192">
        <v>0</v>
      </c>
      <c r="F712" s="71" t="str">
        <f t="shared" si="167"/>
        <v>-</v>
      </c>
    </row>
    <row r="713" spans="1:6" ht="24">
      <c r="A713" s="70" t="s">
        <v>1361</v>
      </c>
      <c r="B713" s="65" t="s">
        <v>1362</v>
      </c>
      <c r="C713" s="277" t="s">
        <v>1361</v>
      </c>
      <c r="D713" s="192">
        <v>0</v>
      </c>
      <c r="E713" s="192">
        <v>0</v>
      </c>
      <c r="F713" s="71" t="str">
        <f t="shared" si="167"/>
        <v>-</v>
      </c>
    </row>
    <row r="714" spans="1:6" ht="12">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4">
      <c r="A720" s="70">
        <v>64376</v>
      </c>
      <c r="B720" s="182" t="s">
        <v>1375</v>
      </c>
      <c r="C720" s="278" t="s">
        <v>1376</v>
      </c>
      <c r="D720" s="192">
        <v>0</v>
      </c>
      <c r="E720" s="192">
        <v>0</v>
      </c>
      <c r="F720" s="71" t="str">
        <f t="shared" si="167"/>
        <v>-</v>
      </c>
    </row>
    <row r="721" spans="1:6" ht="24">
      <c r="A721" s="70">
        <v>64377</v>
      </c>
      <c r="B721" s="65" t="s">
        <v>1377</v>
      </c>
      <c r="C721" s="278" t="s">
        <v>1378</v>
      </c>
      <c r="D721" s="192">
        <v>0</v>
      </c>
      <c r="E721" s="192">
        <v>0</v>
      </c>
      <c r="F721" s="71" t="str">
        <f t="shared" si="167"/>
        <v>-</v>
      </c>
    </row>
    <row r="722" spans="1:6" ht="12">
      <c r="A722" s="70" t="s">
        <v>1379</v>
      </c>
      <c r="B722" s="65" t="s">
        <v>1380</v>
      </c>
      <c r="C722" s="277" t="s">
        <v>1379</v>
      </c>
      <c r="D722" s="192">
        <v>0</v>
      </c>
      <c r="E722" s="192">
        <v>0</v>
      </c>
      <c r="F722" s="71" t="str">
        <f t="shared" si="167"/>
        <v>-</v>
      </c>
    </row>
    <row r="723" spans="1:6" ht="12">
      <c r="A723" s="70" t="s">
        <v>1381</v>
      </c>
      <c r="B723" s="65" t="s">
        <v>1382</v>
      </c>
      <c r="C723" s="277" t="s">
        <v>1381</v>
      </c>
      <c r="D723" s="192">
        <v>0</v>
      </c>
      <c r="E723" s="192">
        <v>0</v>
      </c>
      <c r="F723" s="71" t="str">
        <f t="shared" si="167"/>
        <v>-</v>
      </c>
    </row>
    <row r="724" spans="1:6" ht="12.75" customHeight="1">
      <c r="A724" s="70">
        <v>65264</v>
      </c>
      <c r="B724" s="65" t="s">
        <v>1383</v>
      </c>
      <c r="C724" s="278" t="s">
        <v>1384</v>
      </c>
      <c r="D724" s="192">
        <v>0</v>
      </c>
      <c r="E724" s="192">
        <v>0</v>
      </c>
      <c r="F724" s="71" t="str">
        <f t="shared" si="167"/>
        <v>-</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0</v>
      </c>
      <c r="E726" s="192">
        <v>0</v>
      </c>
      <c r="F726" s="71" t="str">
        <f t="shared" si="167"/>
        <v>-</v>
      </c>
    </row>
    <row r="727" spans="1:6" ht="24">
      <c r="A727" s="70">
        <v>66341</v>
      </c>
      <c r="B727" s="65" t="s">
        <v>1389</v>
      </c>
      <c r="C727" s="277">
        <v>66341</v>
      </c>
      <c r="D727" s="192">
        <v>0</v>
      </c>
      <c r="E727" s="192">
        <v>0</v>
      </c>
      <c r="F727" s="71" t="str">
        <f t="shared" si="167"/>
        <v>-</v>
      </c>
    </row>
    <row r="728" spans="1:6" ht="24">
      <c r="A728" s="70">
        <v>66342</v>
      </c>
      <c r="B728" s="65" t="s">
        <v>1390</v>
      </c>
      <c r="C728" s="277">
        <v>66342</v>
      </c>
      <c r="D728" s="192">
        <v>0</v>
      </c>
      <c r="E728" s="192">
        <v>0</v>
      </c>
      <c r="F728" s="71" t="str">
        <f t="shared" si="167"/>
        <v>-</v>
      </c>
    </row>
    <row r="729" spans="1:6" ht="24">
      <c r="A729" s="70">
        <v>66343</v>
      </c>
      <c r="B729" s="65" t="s">
        <v>1391</v>
      </c>
      <c r="C729" s="277">
        <v>66343</v>
      </c>
      <c r="D729" s="192">
        <v>0</v>
      </c>
      <c r="E729" s="192">
        <v>0</v>
      </c>
      <c r="F729" s="71" t="str">
        <f t="shared" si="167"/>
        <v>-</v>
      </c>
    </row>
    <row r="730" spans="1:6" ht="24">
      <c r="A730" s="70">
        <v>66344</v>
      </c>
      <c r="B730" s="65" t="s">
        <v>1392</v>
      </c>
      <c r="C730" s="277">
        <v>66344</v>
      </c>
      <c r="D730" s="192">
        <v>0</v>
      </c>
      <c r="E730" s="192">
        <v>0</v>
      </c>
      <c r="F730" s="71" t="str">
        <f t="shared" si="167"/>
        <v>-</v>
      </c>
    </row>
    <row r="731" spans="1:6" ht="24">
      <c r="A731" s="70">
        <v>66345</v>
      </c>
      <c r="B731" s="65" t="s">
        <v>1393</v>
      </c>
      <c r="C731" s="277">
        <v>66345</v>
      </c>
      <c r="D731" s="192">
        <v>0</v>
      </c>
      <c r="E731" s="192">
        <v>0</v>
      </c>
      <c r="F731" s="71" t="str">
        <f t="shared" si="167"/>
        <v>-</v>
      </c>
    </row>
    <row r="732" spans="1:6" ht="12.75" customHeight="1">
      <c r="A732" s="70">
        <v>31214</v>
      </c>
      <c r="B732" s="65" t="s">
        <v>1394</v>
      </c>
      <c r="C732" s="278" t="s">
        <v>1395</v>
      </c>
      <c r="D732" s="192">
        <v>0</v>
      </c>
      <c r="E732" s="192">
        <v>0</v>
      </c>
      <c r="F732" s="71" t="str">
        <f t="shared" si="167"/>
        <v>-</v>
      </c>
    </row>
    <row r="733" spans="1:6" ht="12.75" customHeight="1">
      <c r="A733" s="70">
        <v>31215</v>
      </c>
      <c r="B733" s="65" t="s">
        <v>1396</v>
      </c>
      <c r="C733" s="278" t="s">
        <v>1397</v>
      </c>
      <c r="D733" s="192">
        <v>0</v>
      </c>
      <c r="E733" s="192">
        <v>0</v>
      </c>
      <c r="F733" s="71" t="str">
        <f t="shared" si="167"/>
        <v>-</v>
      </c>
    </row>
    <row r="734" spans="1:6" ht="12.75" customHeight="1">
      <c r="A734" s="70">
        <v>32121</v>
      </c>
      <c r="B734" s="65" t="s">
        <v>1398</v>
      </c>
      <c r="C734" s="278" t="s">
        <v>1399</v>
      </c>
      <c r="D734" s="192">
        <v>0</v>
      </c>
      <c r="E734" s="192">
        <v>0</v>
      </c>
      <c r="F734" s="71" t="str">
        <f t="shared" si="167"/>
        <v>-</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0</v>
      </c>
      <c r="E736" s="194">
        <v>0</v>
      </c>
      <c r="F736" s="45" t="str">
        <f t="shared" si="167"/>
        <v>-</v>
      </c>
    </row>
    <row r="737" spans="1:6" ht="12.75" customHeight="1">
      <c r="A737" s="63" t="s">
        <v>1404</v>
      </c>
      <c r="B737" s="64" t="s">
        <v>1405</v>
      </c>
      <c r="C737" s="247" t="s">
        <v>1404</v>
      </c>
      <c r="D737" s="194">
        <v>0</v>
      </c>
      <c r="E737" s="194">
        <v>0</v>
      </c>
      <c r="F737" s="45" t="str">
        <f t="shared" si="167"/>
        <v>-</v>
      </c>
    </row>
    <row r="738" spans="1:6" ht="12.75" customHeight="1">
      <c r="A738" s="63" t="s">
        <v>1406</v>
      </c>
      <c r="B738" s="64" t="s">
        <v>1407</v>
      </c>
      <c r="C738" s="247" t="s">
        <v>1406</v>
      </c>
      <c r="D738" s="194">
        <v>0</v>
      </c>
      <c r="E738" s="194">
        <v>0</v>
      </c>
      <c r="F738" s="45" t="str">
        <f t="shared" si="167"/>
        <v>-</v>
      </c>
    </row>
    <row r="739" spans="1:6" ht="12.75" customHeight="1">
      <c r="A739" s="70" t="s">
        <v>1408</v>
      </c>
      <c r="B739" s="65" t="s">
        <v>1409</v>
      </c>
      <c r="C739" s="278" t="s">
        <v>1408</v>
      </c>
      <c r="D739" s="192">
        <v>0</v>
      </c>
      <c r="E739" s="192">
        <v>0</v>
      </c>
      <c r="F739" s="71" t="str">
        <f t="shared" si="167"/>
        <v>-</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0</v>
      </c>
      <c r="E741" s="192">
        <v>0</v>
      </c>
      <c r="F741" s="71" t="str">
        <f t="shared" ref="F741:F1006" si="169">IF(D741&lt;&gt;0,IF(E741/D741&gt;=100,"&gt;&gt;100",E741/D741*100),"-")</f>
        <v>-</v>
      </c>
    </row>
    <row r="742" spans="1:6" ht="12.75" customHeight="1">
      <c r="A742" s="70" t="s">
        <v>1414</v>
      </c>
      <c r="B742" s="65" t="s">
        <v>1415</v>
      </c>
      <c r="C742" s="278" t="s">
        <v>1414</v>
      </c>
      <c r="D742" s="192">
        <v>0</v>
      </c>
      <c r="E742" s="192">
        <v>0</v>
      </c>
      <c r="F742" s="71" t="str">
        <f t="shared" si="169"/>
        <v>-</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0</v>
      </c>
      <c r="E744" s="192">
        <v>0</v>
      </c>
      <c r="F744" s="71" t="str">
        <f t="shared" si="170"/>
        <v>-</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0</v>
      </c>
      <c r="E757" s="194">
        <v>0</v>
      </c>
      <c r="F757" s="45" t="str">
        <f t="shared" si="169"/>
        <v>-</v>
      </c>
    </row>
    <row r="758" spans="1:6" ht="12.75" customHeight="1">
      <c r="A758" s="63">
        <v>34223</v>
      </c>
      <c r="B758" s="64" t="s">
        <v>1446</v>
      </c>
      <c r="C758" s="247" t="s">
        <v>1447</v>
      </c>
      <c r="D758" s="194">
        <v>0</v>
      </c>
      <c r="E758" s="194">
        <v>0</v>
      </c>
      <c r="F758" s="45" t="str">
        <f t="shared" si="169"/>
        <v>-</v>
      </c>
    </row>
    <row r="759" spans="1:6" ht="24">
      <c r="A759" s="63">
        <v>34224</v>
      </c>
      <c r="B759" s="64" t="s">
        <v>1448</v>
      </c>
      <c r="C759" s="247" t="s">
        <v>1449</v>
      </c>
      <c r="D759" s="194">
        <v>0</v>
      </c>
      <c r="E759" s="194">
        <v>0</v>
      </c>
      <c r="F759" s="45" t="str">
        <f t="shared" si="169"/>
        <v>-</v>
      </c>
    </row>
    <row r="760" spans="1:6" ht="24">
      <c r="A760" s="63">
        <v>34233</v>
      </c>
      <c r="B760" s="64" t="s">
        <v>1450</v>
      </c>
      <c r="C760" s="247" t="s">
        <v>1451</v>
      </c>
      <c r="D760" s="194">
        <v>0</v>
      </c>
      <c r="E760" s="194">
        <v>0</v>
      </c>
      <c r="F760" s="45" t="str">
        <f t="shared" si="169"/>
        <v>-</v>
      </c>
    </row>
    <row r="761" spans="1:6" ht="24">
      <c r="A761" s="63">
        <v>34234</v>
      </c>
      <c r="B761" s="183" t="s">
        <v>1452</v>
      </c>
      <c r="C761" s="247" t="s">
        <v>1453</v>
      </c>
      <c r="D761" s="194">
        <v>0</v>
      </c>
      <c r="E761" s="194">
        <v>0</v>
      </c>
      <c r="F761" s="45" t="str">
        <f t="shared" si="169"/>
        <v>-</v>
      </c>
    </row>
    <row r="762" spans="1:6" ht="24">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4">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4">
      <c r="A774" s="70">
        <v>34286</v>
      </c>
      <c r="B774" s="182" t="s">
        <v>1478</v>
      </c>
      <c r="C774" s="278" t="s">
        <v>1479</v>
      </c>
      <c r="D774" s="192">
        <v>0</v>
      </c>
      <c r="E774" s="192">
        <v>0</v>
      </c>
      <c r="F774" s="71" t="str">
        <f t="shared" si="169"/>
        <v>-</v>
      </c>
    </row>
    <row r="775" spans="1:6" ht="12">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0.96</v>
      </c>
      <c r="E778" s="192">
        <v>0</v>
      </c>
      <c r="F778" s="71">
        <f t="shared" si="169"/>
        <v>0</v>
      </c>
    </row>
    <row r="779" spans="1:6" ht="12.75" customHeight="1">
      <c r="A779" s="70">
        <v>36313</v>
      </c>
      <c r="B779" s="65" t="s">
        <v>1488</v>
      </c>
      <c r="C779" s="278" t="s">
        <v>1489</v>
      </c>
      <c r="D779" s="192">
        <v>0</v>
      </c>
      <c r="E779" s="192">
        <v>0</v>
      </c>
      <c r="F779" s="71" t="str">
        <f t="shared" si="169"/>
        <v>-</v>
      </c>
    </row>
    <row r="780" spans="1:6" ht="12.75" customHeight="1">
      <c r="A780" s="70">
        <v>36314</v>
      </c>
      <c r="B780" s="65" t="s">
        <v>1490</v>
      </c>
      <c r="C780" s="278" t="s">
        <v>1491</v>
      </c>
      <c r="D780" s="192">
        <v>800</v>
      </c>
      <c r="E780" s="192">
        <v>900</v>
      </c>
      <c r="F780" s="71">
        <f t="shared" si="169"/>
        <v>112.5</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2">
      <c r="A785" s="70">
        <v>36319</v>
      </c>
      <c r="B785" s="182" t="s">
        <v>1500</v>
      </c>
      <c r="C785" s="278" t="s">
        <v>1501</v>
      </c>
      <c r="D785" s="192">
        <v>0</v>
      </c>
      <c r="E785" s="192">
        <v>0</v>
      </c>
      <c r="F785" s="71" t="str">
        <f t="shared" si="169"/>
        <v>-</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0</v>
      </c>
      <c r="E788" s="192">
        <v>0</v>
      </c>
      <c r="F788" s="71" t="str">
        <f t="shared" si="169"/>
        <v>-</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24">
      <c r="A791" s="70">
        <v>36328</v>
      </c>
      <c r="B791" s="65" t="s">
        <v>1512</v>
      </c>
      <c r="C791" s="278" t="s">
        <v>1513</v>
      </c>
      <c r="D791" s="192">
        <v>0</v>
      </c>
      <c r="E791" s="192">
        <v>0</v>
      </c>
      <c r="F791" s="71" t="str">
        <f t="shared" si="169"/>
        <v>-</v>
      </c>
    </row>
    <row r="792" spans="1:6" ht="12">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4">
      <c r="A797" s="70" t="s">
        <v>1524</v>
      </c>
      <c r="B797" s="182" t="s">
        <v>1525</v>
      </c>
      <c r="C797" s="277" t="s">
        <v>1524</v>
      </c>
      <c r="D797" s="192">
        <v>0</v>
      </c>
      <c r="E797" s="192">
        <v>0</v>
      </c>
      <c r="F797" s="71" t="str">
        <f t="shared" si="169"/>
        <v>-</v>
      </c>
    </row>
    <row r="798" spans="1:6" ht="24">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24">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24">
      <c r="A803" s="63" t="s">
        <v>1536</v>
      </c>
      <c r="B803" s="244" t="s">
        <v>1537</v>
      </c>
      <c r="C803" s="248" t="s">
        <v>1536</v>
      </c>
      <c r="D803" s="194">
        <v>0</v>
      </c>
      <c r="E803" s="194">
        <v>0</v>
      </c>
      <c r="F803" s="45" t="str">
        <f t="shared" si="169"/>
        <v>-</v>
      </c>
    </row>
    <row r="804" spans="1:6" ht="24">
      <c r="A804" s="70" t="s">
        <v>1538</v>
      </c>
      <c r="B804" s="182" t="s">
        <v>1539</v>
      </c>
      <c r="C804" s="277" t="s">
        <v>1538</v>
      </c>
      <c r="D804" s="192">
        <v>0</v>
      </c>
      <c r="E804" s="192">
        <v>0</v>
      </c>
      <c r="F804" s="71" t="str">
        <f t="shared" si="169"/>
        <v>-</v>
      </c>
    </row>
    <row r="805" spans="1:6" ht="24">
      <c r="A805" s="70" t="s">
        <v>1540</v>
      </c>
      <c r="B805" s="182" t="s">
        <v>1541</v>
      </c>
      <c r="C805" s="277" t="s">
        <v>1540</v>
      </c>
      <c r="D805" s="192">
        <v>0</v>
      </c>
      <c r="E805" s="192">
        <v>0</v>
      </c>
      <c r="F805" s="71" t="str">
        <f t="shared" si="169"/>
        <v>-</v>
      </c>
    </row>
    <row r="806" spans="1:6" ht="24">
      <c r="A806" s="70">
        <v>36511</v>
      </c>
      <c r="B806" s="182" t="s">
        <v>1542</v>
      </c>
      <c r="C806" s="277">
        <v>36511</v>
      </c>
      <c r="D806" s="192">
        <v>0</v>
      </c>
      <c r="E806" s="192">
        <v>0</v>
      </c>
      <c r="F806" s="71" t="str">
        <f t="shared" ref="F806:F814" si="171">IF(D806&lt;&gt;0,IF(E806/D806&gt;=100,"&gt;&gt;100",E806/D806*100),"-")</f>
        <v>-</v>
      </c>
    </row>
    <row r="807" spans="1:6" ht="24">
      <c r="A807" s="70" t="s">
        <v>1543</v>
      </c>
      <c r="B807" s="182" t="s">
        <v>1544</v>
      </c>
      <c r="C807" s="277" t="s">
        <v>1543</v>
      </c>
      <c r="D807" s="192">
        <v>0</v>
      </c>
      <c r="E807" s="192">
        <v>0</v>
      </c>
      <c r="F807" s="71" t="str">
        <f t="shared" si="171"/>
        <v>-</v>
      </c>
    </row>
    <row r="808" spans="1:6" ht="24">
      <c r="A808" s="70" t="s">
        <v>1545</v>
      </c>
      <c r="B808" s="182" t="s">
        <v>1546</v>
      </c>
      <c r="C808" s="277" t="s">
        <v>1545</v>
      </c>
      <c r="D808" s="192">
        <v>0</v>
      </c>
      <c r="E808" s="192">
        <v>0</v>
      </c>
      <c r="F808" s="71" t="str">
        <f t="shared" si="171"/>
        <v>-</v>
      </c>
    </row>
    <row r="809" spans="1:6" ht="24">
      <c r="A809" s="70" t="s">
        <v>1547</v>
      </c>
      <c r="B809" s="182" t="s">
        <v>1548</v>
      </c>
      <c r="C809" s="277" t="s">
        <v>1547</v>
      </c>
      <c r="D809" s="192">
        <v>0</v>
      </c>
      <c r="E809" s="192">
        <v>0</v>
      </c>
      <c r="F809" s="71" t="str">
        <f t="shared" si="171"/>
        <v>-</v>
      </c>
    </row>
    <row r="810" spans="1:6" ht="24">
      <c r="A810" s="70" t="s">
        <v>1549</v>
      </c>
      <c r="B810" s="182" t="s">
        <v>1550</v>
      </c>
      <c r="C810" s="277" t="s">
        <v>1549</v>
      </c>
      <c r="D810" s="192">
        <v>0</v>
      </c>
      <c r="E810" s="192">
        <v>0</v>
      </c>
      <c r="F810" s="71" t="str">
        <f t="shared" si="171"/>
        <v>-</v>
      </c>
    </row>
    <row r="811" spans="1:6" ht="24">
      <c r="A811" s="70" t="s">
        <v>1551</v>
      </c>
      <c r="B811" s="182" t="s">
        <v>1552</v>
      </c>
      <c r="C811" s="277" t="s">
        <v>1551</v>
      </c>
      <c r="D811" s="192">
        <v>0</v>
      </c>
      <c r="E811" s="192">
        <v>0</v>
      </c>
      <c r="F811" s="71" t="str">
        <f t="shared" si="171"/>
        <v>-</v>
      </c>
    </row>
    <row r="812" spans="1:6" ht="12">
      <c r="A812" s="70" t="s">
        <v>1553</v>
      </c>
      <c r="B812" s="182" t="s">
        <v>1554</v>
      </c>
      <c r="C812" s="277" t="s">
        <v>1553</v>
      </c>
      <c r="D812" s="192">
        <v>0</v>
      </c>
      <c r="E812" s="192">
        <v>0</v>
      </c>
      <c r="F812" s="71" t="str">
        <f t="shared" si="171"/>
        <v>-</v>
      </c>
    </row>
    <row r="813" spans="1:6" ht="12">
      <c r="A813" s="70" t="s">
        <v>1555</v>
      </c>
      <c r="B813" s="182" t="s">
        <v>1556</v>
      </c>
      <c r="C813" s="277" t="s">
        <v>1555</v>
      </c>
      <c r="D813" s="192">
        <v>0</v>
      </c>
      <c r="E813" s="192">
        <v>0</v>
      </c>
      <c r="F813" s="71" t="str">
        <f t="shared" si="171"/>
        <v>-</v>
      </c>
    </row>
    <row r="814" spans="1:6" ht="12">
      <c r="A814" s="70" t="s">
        <v>1557</v>
      </c>
      <c r="B814" s="182" t="s">
        <v>1558</v>
      </c>
      <c r="C814" s="277" t="s">
        <v>1557</v>
      </c>
      <c r="D814" s="192">
        <v>0</v>
      </c>
      <c r="E814" s="192">
        <v>0</v>
      </c>
      <c r="F814" s="71" t="str">
        <f t="shared" si="171"/>
        <v>-</v>
      </c>
    </row>
    <row r="815" spans="1:6" ht="24">
      <c r="A815" s="70" t="s">
        <v>1559</v>
      </c>
      <c r="B815" s="182" t="s">
        <v>1560</v>
      </c>
      <c r="C815" s="277" t="s">
        <v>1559</v>
      </c>
      <c r="D815" s="192">
        <v>0</v>
      </c>
      <c r="E815" s="192">
        <v>0</v>
      </c>
      <c r="F815" s="71" t="str">
        <f t="shared" si="169"/>
        <v>-</v>
      </c>
    </row>
    <row r="816" spans="1:6" ht="12">
      <c r="A816" s="70" t="s">
        <v>1561</v>
      </c>
      <c r="B816" s="182" t="s">
        <v>1562</v>
      </c>
      <c r="C816" s="277" t="s">
        <v>1561</v>
      </c>
      <c r="D816" s="192">
        <v>0</v>
      </c>
      <c r="E816" s="192">
        <v>0</v>
      </c>
      <c r="F816" s="71" t="str">
        <f t="shared" si="169"/>
        <v>-</v>
      </c>
    </row>
    <row r="817" spans="1:6" ht="24">
      <c r="A817" s="70" t="s">
        <v>1563</v>
      </c>
      <c r="B817" s="65" t="s">
        <v>1564</v>
      </c>
      <c r="C817" s="278" t="s">
        <v>1563</v>
      </c>
      <c r="D817" s="192">
        <v>0</v>
      </c>
      <c r="E817" s="192">
        <v>0</v>
      </c>
      <c r="F817" s="71" t="str">
        <f t="shared" si="169"/>
        <v>-</v>
      </c>
    </row>
    <row r="818" spans="1:6" ht="24">
      <c r="A818" s="70" t="s">
        <v>1565</v>
      </c>
      <c r="B818" s="65" t="s">
        <v>1566</v>
      </c>
      <c r="C818" s="278" t="s">
        <v>1565</v>
      </c>
      <c r="D818" s="192">
        <v>0</v>
      </c>
      <c r="E818" s="192">
        <v>0</v>
      </c>
      <c r="F818" s="71" t="str">
        <f t="shared" si="169"/>
        <v>-</v>
      </c>
    </row>
    <row r="819" spans="1:6" ht="24">
      <c r="A819" s="70" t="s">
        <v>1567</v>
      </c>
      <c r="B819" s="65" t="s">
        <v>1568</v>
      </c>
      <c r="C819" s="278" t="s">
        <v>1567</v>
      </c>
      <c r="D819" s="192">
        <v>0</v>
      </c>
      <c r="E819" s="192">
        <v>0</v>
      </c>
      <c r="F819" s="71" t="str">
        <f t="shared" si="169"/>
        <v>-</v>
      </c>
    </row>
    <row r="820" spans="1:6" ht="24">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4">
      <c r="A824" s="70" t="s">
        <v>1577</v>
      </c>
      <c r="B824" s="65" t="s">
        <v>1578</v>
      </c>
      <c r="C824" s="278" t="s">
        <v>1577</v>
      </c>
      <c r="D824" s="192">
        <v>0</v>
      </c>
      <c r="E824" s="192">
        <v>0</v>
      </c>
      <c r="F824" s="71" t="str">
        <f t="shared" si="169"/>
        <v>-</v>
      </c>
    </row>
    <row r="825" spans="1:6" ht="24">
      <c r="A825" s="70" t="s">
        <v>1579</v>
      </c>
      <c r="B825" s="65" t="s">
        <v>1580</v>
      </c>
      <c r="C825" s="278" t="s">
        <v>1579</v>
      </c>
      <c r="D825" s="192">
        <v>0</v>
      </c>
      <c r="E825" s="192">
        <v>0</v>
      </c>
      <c r="F825" s="71" t="str">
        <f t="shared" si="169"/>
        <v>-</v>
      </c>
    </row>
    <row r="826" spans="1:6" ht="24">
      <c r="A826" s="70" t="s">
        <v>1581</v>
      </c>
      <c r="B826" s="65" t="s">
        <v>1582</v>
      </c>
      <c r="C826" s="278" t="s">
        <v>1581</v>
      </c>
      <c r="D826" s="192">
        <v>0</v>
      </c>
      <c r="E826" s="192">
        <v>0</v>
      </c>
      <c r="F826" s="71" t="str">
        <f t="shared" si="169"/>
        <v>-</v>
      </c>
    </row>
    <row r="827" spans="1:6" ht="24">
      <c r="A827" s="70" t="s">
        <v>1583</v>
      </c>
      <c r="B827" s="65" t="s">
        <v>1584</v>
      </c>
      <c r="C827" s="278" t="s">
        <v>1583</v>
      </c>
      <c r="D827" s="192">
        <v>0</v>
      </c>
      <c r="E827" s="192">
        <v>0</v>
      </c>
      <c r="F827" s="71" t="str">
        <f t="shared" si="169"/>
        <v>-</v>
      </c>
    </row>
    <row r="828" spans="1:6" ht="24">
      <c r="A828" s="70" t="s">
        <v>1585</v>
      </c>
      <c r="B828" s="65" t="s">
        <v>1586</v>
      </c>
      <c r="C828" s="278" t="s">
        <v>1585</v>
      </c>
      <c r="D828" s="192">
        <v>0</v>
      </c>
      <c r="E828" s="192">
        <v>0</v>
      </c>
      <c r="F828" s="71" t="str">
        <f t="shared" si="169"/>
        <v>-</v>
      </c>
    </row>
    <row r="829" spans="1:6" ht="24">
      <c r="A829" s="70" t="s">
        <v>1587</v>
      </c>
      <c r="B829" s="65" t="s">
        <v>1588</v>
      </c>
      <c r="C829" s="278" t="s">
        <v>1587</v>
      </c>
      <c r="D829" s="192">
        <v>0</v>
      </c>
      <c r="E829" s="192">
        <v>0</v>
      </c>
      <c r="F829" s="71" t="str">
        <f t="shared" si="169"/>
        <v>-</v>
      </c>
    </row>
    <row r="830" spans="1:6" ht="24">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4">
      <c r="A833" s="70" t="s">
        <v>1595</v>
      </c>
      <c r="B833" s="65" t="s">
        <v>1596</v>
      </c>
      <c r="C833" s="278" t="s">
        <v>1595</v>
      </c>
      <c r="D833" s="192">
        <v>0</v>
      </c>
      <c r="E833" s="192">
        <v>0</v>
      </c>
      <c r="F833" s="71" t="str">
        <f t="shared" si="169"/>
        <v>-</v>
      </c>
    </row>
    <row r="834" spans="1:6" ht="24">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21720.97</v>
      </c>
      <c r="E843" s="194">
        <v>43426.27</v>
      </c>
      <c r="F843" s="45">
        <f t="shared" si="169"/>
        <v>199.92785773379362</v>
      </c>
    </row>
    <row r="844" spans="1:6" ht="12.75" customHeight="1">
      <c r="A844" s="63" t="s">
        <v>1617</v>
      </c>
      <c r="B844" s="64" t="s">
        <v>1618</v>
      </c>
      <c r="C844" s="247" t="s">
        <v>1617</v>
      </c>
      <c r="D844" s="194">
        <v>0</v>
      </c>
      <c r="E844" s="194">
        <v>0</v>
      </c>
      <c r="F844" s="45" t="str">
        <f t="shared" si="169"/>
        <v>-</v>
      </c>
    </row>
    <row r="845" spans="1:6" ht="12.75" customHeight="1">
      <c r="A845" s="63" t="s">
        <v>1619</v>
      </c>
      <c r="B845" s="64" t="s">
        <v>1620</v>
      </c>
      <c r="C845" s="247" t="s">
        <v>1619</v>
      </c>
      <c r="D845" s="194">
        <v>0</v>
      </c>
      <c r="E845" s="194">
        <v>0</v>
      </c>
      <c r="F845" s="45" t="str">
        <f t="shared" si="169"/>
        <v>-</v>
      </c>
    </row>
    <row r="846" spans="1:6" ht="12.75" customHeight="1">
      <c r="A846" s="63">
        <v>37215</v>
      </c>
      <c r="B846" s="64" t="s">
        <v>1621</v>
      </c>
      <c r="C846" s="247" t="s">
        <v>1622</v>
      </c>
      <c r="D846" s="194">
        <v>4260</v>
      </c>
      <c r="E846" s="194">
        <v>6410</v>
      </c>
      <c r="F846" s="45">
        <f t="shared" si="169"/>
        <v>150.46948356807513</v>
      </c>
    </row>
    <row r="847" spans="1:6" ht="24">
      <c r="A847" s="63">
        <v>37216</v>
      </c>
      <c r="B847" s="183" t="s">
        <v>1623</v>
      </c>
      <c r="C847" s="247" t="s">
        <v>1624</v>
      </c>
      <c r="D847" s="194">
        <v>0</v>
      </c>
      <c r="E847" s="194">
        <v>0</v>
      </c>
      <c r="F847" s="45" t="str">
        <f t="shared" si="169"/>
        <v>-</v>
      </c>
    </row>
    <row r="848" spans="1:6" ht="12.75" customHeight="1">
      <c r="A848" s="63">
        <v>37217</v>
      </c>
      <c r="B848" s="64" t="s">
        <v>1625</v>
      </c>
      <c r="C848" s="247" t="s">
        <v>1626</v>
      </c>
      <c r="D848" s="194">
        <v>0</v>
      </c>
      <c r="E848" s="194">
        <v>0</v>
      </c>
      <c r="F848" s="45" t="str">
        <f t="shared" si="169"/>
        <v>-</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0</v>
      </c>
      <c r="E850" s="194">
        <v>0</v>
      </c>
      <c r="F850" s="45" t="str">
        <f t="shared" si="169"/>
        <v>-</v>
      </c>
    </row>
    <row r="851" spans="1:6" ht="12.75" customHeight="1">
      <c r="A851" s="63">
        <v>37221</v>
      </c>
      <c r="B851" s="64" t="s">
        <v>1631</v>
      </c>
      <c r="C851" s="247" t="s">
        <v>1632</v>
      </c>
      <c r="D851" s="194">
        <v>0</v>
      </c>
      <c r="E851" s="194">
        <v>0</v>
      </c>
      <c r="F851" s="45" t="str">
        <f t="shared" si="169"/>
        <v>-</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0</v>
      </c>
      <c r="E853" s="194">
        <v>0</v>
      </c>
      <c r="F853" s="45" t="str">
        <f t="shared" si="169"/>
        <v>-</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0</v>
      </c>
      <c r="E855" s="194">
        <v>0</v>
      </c>
      <c r="F855" s="45" t="str">
        <f t="shared" si="169"/>
        <v>-</v>
      </c>
    </row>
    <row r="856" spans="1:6" ht="12.75" customHeight="1">
      <c r="A856" s="63">
        <v>38117</v>
      </c>
      <c r="B856" s="64" t="s">
        <v>1640</v>
      </c>
      <c r="C856" s="247" t="s">
        <v>1641</v>
      </c>
      <c r="D856" s="194">
        <v>26515.1</v>
      </c>
      <c r="E856" s="194">
        <v>52244.99</v>
      </c>
      <c r="F856" s="45">
        <f t="shared" si="169"/>
        <v>197.0386308179113</v>
      </c>
    </row>
    <row r="857" spans="1:6" ht="12.75" customHeight="1">
      <c r="A857" s="63">
        <v>38612</v>
      </c>
      <c r="B857" s="64" t="s">
        <v>1642</v>
      </c>
      <c r="C857" s="247" t="s">
        <v>1643</v>
      </c>
      <c r="D857" s="194">
        <v>0</v>
      </c>
      <c r="E857" s="194">
        <v>0</v>
      </c>
      <c r="F857" s="45" t="str">
        <f t="shared" si="169"/>
        <v>-</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0</v>
      </c>
      <c r="E869" s="194">
        <v>0</v>
      </c>
      <c r="F869" s="45" t="str">
        <f t="shared" si="169"/>
        <v>-</v>
      </c>
    </row>
    <row r="870" spans="1:6" ht="24">
      <c r="A870" s="63" t="s">
        <v>1668</v>
      </c>
      <c r="B870" s="64" t="s">
        <v>1669</v>
      </c>
      <c r="C870" s="248" t="s">
        <v>1668</v>
      </c>
      <c r="D870" s="194">
        <v>0</v>
      </c>
      <c r="E870" s="194">
        <v>0</v>
      </c>
      <c r="F870" s="45" t="str">
        <f t="shared" si="169"/>
        <v>-</v>
      </c>
    </row>
    <row r="871" spans="1:6" ht="24">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4">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24">
      <c r="A875" s="63">
        <v>81332</v>
      </c>
      <c r="B875" s="64" t="s">
        <v>1678</v>
      </c>
      <c r="C875" s="247" t="s">
        <v>1679</v>
      </c>
      <c r="D875" s="194">
        <v>0</v>
      </c>
      <c r="E875" s="194">
        <v>0</v>
      </c>
      <c r="F875" s="45" t="str">
        <f t="shared" si="169"/>
        <v>-</v>
      </c>
    </row>
    <row r="876" spans="1:6" ht="24">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4">
      <c r="A879" s="63">
        <v>81532</v>
      </c>
      <c r="B879" s="183" t="s">
        <v>1686</v>
      </c>
      <c r="C879" s="247" t="s">
        <v>1687</v>
      </c>
      <c r="D879" s="194">
        <v>0</v>
      </c>
      <c r="E879" s="194">
        <v>0</v>
      </c>
      <c r="F879" s="45" t="str">
        <f t="shared" si="169"/>
        <v>-</v>
      </c>
    </row>
    <row r="880" spans="1:6" ht="24">
      <c r="A880" s="63">
        <v>81542</v>
      </c>
      <c r="B880" s="183" t="s">
        <v>1688</v>
      </c>
      <c r="C880" s="247" t="s">
        <v>1689</v>
      </c>
      <c r="D880" s="194">
        <v>0</v>
      </c>
      <c r="E880" s="194">
        <v>0</v>
      </c>
      <c r="F880" s="45" t="str">
        <f t="shared" si="169"/>
        <v>-</v>
      </c>
    </row>
    <row r="881" spans="1:6" ht="24">
      <c r="A881" s="63">
        <v>81552</v>
      </c>
      <c r="B881" s="64" t="s">
        <v>1690</v>
      </c>
      <c r="C881" s="247" t="s">
        <v>1691</v>
      </c>
      <c r="D881" s="194">
        <v>0</v>
      </c>
      <c r="E881" s="194">
        <v>0</v>
      </c>
      <c r="F881" s="45" t="str">
        <f t="shared" si="169"/>
        <v>-</v>
      </c>
    </row>
    <row r="882" spans="1:6" ht="24">
      <c r="A882" s="63">
        <v>81631</v>
      </c>
      <c r="B882" s="183" t="s">
        <v>1692</v>
      </c>
      <c r="C882" s="247" t="s">
        <v>1693</v>
      </c>
      <c r="D882" s="194">
        <v>0</v>
      </c>
      <c r="E882" s="194">
        <v>0</v>
      </c>
      <c r="F882" s="45" t="str">
        <f t="shared" si="169"/>
        <v>-</v>
      </c>
    </row>
    <row r="883" spans="1:6" ht="24">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4">
      <c r="A896" s="70">
        <v>81761</v>
      </c>
      <c r="B896" s="182" t="s">
        <v>1720</v>
      </c>
      <c r="C896" s="278" t="s">
        <v>1721</v>
      </c>
      <c r="D896" s="192">
        <v>0</v>
      </c>
      <c r="E896" s="192">
        <v>0</v>
      </c>
      <c r="F896" s="71" t="str">
        <f t="shared" si="169"/>
        <v>-</v>
      </c>
    </row>
    <row r="897" spans="1:6" ht="24">
      <c r="A897" s="70">
        <v>81762</v>
      </c>
      <c r="B897" s="182" t="s">
        <v>1722</v>
      </c>
      <c r="C897" s="278" t="s">
        <v>1723</v>
      </c>
      <c r="D897" s="192">
        <v>0</v>
      </c>
      <c r="E897" s="192">
        <v>0</v>
      </c>
      <c r="F897" s="71" t="str">
        <f t="shared" si="169"/>
        <v>-</v>
      </c>
    </row>
    <row r="898" spans="1:6" ht="24">
      <c r="A898" s="70">
        <v>81771</v>
      </c>
      <c r="B898" s="65" t="s">
        <v>1724</v>
      </c>
      <c r="C898" s="278" t="s">
        <v>1725</v>
      </c>
      <c r="D898" s="192">
        <v>0</v>
      </c>
      <c r="E898" s="192">
        <v>0</v>
      </c>
      <c r="F898" s="71" t="str">
        <f t="shared" si="169"/>
        <v>-</v>
      </c>
    </row>
    <row r="899" spans="1:6" ht="12">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0</v>
      </c>
      <c r="E906" s="192">
        <v>0</v>
      </c>
      <c r="F906" s="71" t="str">
        <f t="shared" si="169"/>
        <v>-</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24">
      <c r="A909" s="70">
        <v>84242</v>
      </c>
      <c r="B909" s="65" t="s">
        <v>1746</v>
      </c>
      <c r="C909" s="278" t="s">
        <v>1747</v>
      </c>
      <c r="D909" s="192">
        <v>0</v>
      </c>
      <c r="E909" s="192">
        <v>0</v>
      </c>
      <c r="F909" s="71" t="str">
        <f t="shared" si="169"/>
        <v>-</v>
      </c>
    </row>
    <row r="910" spans="1:6" ht="24">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24">
      <c r="A912" s="70">
        <v>84431</v>
      </c>
      <c r="B912" s="65" t="s">
        <v>1752</v>
      </c>
      <c r="C912" s="278" t="s">
        <v>1753</v>
      </c>
      <c r="D912" s="192">
        <v>0</v>
      </c>
      <c r="E912" s="192">
        <v>0</v>
      </c>
      <c r="F912" s="71" t="str">
        <f t="shared" si="169"/>
        <v>-</v>
      </c>
    </row>
    <row r="913" spans="1:6" ht="24">
      <c r="A913" s="70">
        <v>84432</v>
      </c>
      <c r="B913" s="65" t="s">
        <v>1754</v>
      </c>
      <c r="C913" s="278" t="s">
        <v>1755</v>
      </c>
      <c r="D913" s="192">
        <v>0</v>
      </c>
      <c r="E913" s="192">
        <v>0</v>
      </c>
      <c r="F913" s="71" t="str">
        <f t="shared" si="169"/>
        <v>-</v>
      </c>
    </row>
    <row r="914" spans="1:6" ht="24">
      <c r="A914" s="70" t="s">
        <v>1756</v>
      </c>
      <c r="B914" s="65" t="s">
        <v>1757</v>
      </c>
      <c r="C914" s="278" t="s">
        <v>1756</v>
      </c>
      <c r="D914" s="192">
        <v>0</v>
      </c>
      <c r="E914" s="192">
        <v>0</v>
      </c>
      <c r="F914" s="71" t="str">
        <f t="shared" si="169"/>
        <v>-</v>
      </c>
    </row>
    <row r="915" spans="1:6" ht="24">
      <c r="A915" s="70">
        <v>84442</v>
      </c>
      <c r="B915" s="65" t="s">
        <v>1758</v>
      </c>
      <c r="C915" s="278" t="s">
        <v>1759</v>
      </c>
      <c r="D915" s="192">
        <v>0</v>
      </c>
      <c r="E915" s="192">
        <v>0</v>
      </c>
      <c r="F915" s="71" t="str">
        <f t="shared" si="169"/>
        <v>-</v>
      </c>
    </row>
    <row r="916" spans="1:6" ht="24">
      <c r="A916" s="70">
        <v>84452</v>
      </c>
      <c r="B916" s="182" t="s">
        <v>1760</v>
      </c>
      <c r="C916" s="278" t="s">
        <v>1761</v>
      </c>
      <c r="D916" s="192">
        <v>0</v>
      </c>
      <c r="E916" s="192">
        <v>0</v>
      </c>
      <c r="F916" s="71" t="str">
        <f t="shared" si="169"/>
        <v>-</v>
      </c>
    </row>
    <row r="917" spans="1:6" ht="24">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4">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4">
      <c r="A937" s="70">
        <v>84761</v>
      </c>
      <c r="B937" s="182" t="s">
        <v>1802</v>
      </c>
      <c r="C937" s="278" t="s">
        <v>1803</v>
      </c>
      <c r="D937" s="192">
        <v>0</v>
      </c>
      <c r="E937" s="192">
        <v>0</v>
      </c>
      <c r="F937" s="71" t="str">
        <f t="shared" si="169"/>
        <v>-</v>
      </c>
    </row>
    <row r="938" spans="1:6" ht="24">
      <c r="A938" s="70">
        <v>84762</v>
      </c>
      <c r="B938" s="182" t="s">
        <v>1804</v>
      </c>
      <c r="C938" s="278" t="s">
        <v>1805</v>
      </c>
      <c r="D938" s="192">
        <v>0</v>
      </c>
      <c r="E938" s="192">
        <v>0</v>
      </c>
      <c r="F938" s="71" t="str">
        <f t="shared" si="169"/>
        <v>-</v>
      </c>
    </row>
    <row r="939" spans="1:6" ht="12">
      <c r="A939" s="70" t="s">
        <v>1806</v>
      </c>
      <c r="B939" s="65" t="s">
        <v>1807</v>
      </c>
      <c r="C939" s="278" t="s">
        <v>1806</v>
      </c>
      <c r="D939" s="192">
        <v>0</v>
      </c>
      <c r="E939" s="192">
        <v>0</v>
      </c>
      <c r="F939" s="71" t="str">
        <f t="shared" si="169"/>
        <v>-</v>
      </c>
    </row>
    <row r="940" spans="1:6" ht="12">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4">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24">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24">
      <c r="A948" s="63">
        <v>51532</v>
      </c>
      <c r="B948" s="64" t="s">
        <v>1824</v>
      </c>
      <c r="C948" s="247" t="s">
        <v>1825</v>
      </c>
      <c r="D948" s="194">
        <v>0</v>
      </c>
      <c r="E948" s="194">
        <v>0</v>
      </c>
      <c r="F948" s="45" t="str">
        <f t="shared" si="169"/>
        <v>-</v>
      </c>
    </row>
    <row r="949" spans="1:6" ht="24">
      <c r="A949" s="63">
        <v>51542</v>
      </c>
      <c r="B949" s="64" t="s">
        <v>1826</v>
      </c>
      <c r="C949" s="247" t="s">
        <v>1827</v>
      </c>
      <c r="D949" s="194">
        <v>0</v>
      </c>
      <c r="E949" s="194">
        <v>0</v>
      </c>
      <c r="F949" s="45" t="str">
        <f t="shared" si="169"/>
        <v>-</v>
      </c>
    </row>
    <row r="950" spans="1:6" ht="24">
      <c r="A950" s="63">
        <v>51552</v>
      </c>
      <c r="B950" s="183" t="s">
        <v>1828</v>
      </c>
      <c r="C950" s="247" t="s">
        <v>1829</v>
      </c>
      <c r="D950" s="194">
        <v>0</v>
      </c>
      <c r="E950" s="194">
        <v>0</v>
      </c>
      <c r="F950" s="45" t="str">
        <f t="shared" si="169"/>
        <v>-</v>
      </c>
    </row>
    <row r="951" spans="1:6" ht="24">
      <c r="A951" s="63">
        <v>51631</v>
      </c>
      <c r="B951" s="64" t="s">
        <v>1830</v>
      </c>
      <c r="C951" s="247" t="s">
        <v>1831</v>
      </c>
      <c r="D951" s="194">
        <v>0</v>
      </c>
      <c r="E951" s="194">
        <v>0</v>
      </c>
      <c r="F951" s="45" t="str">
        <f t="shared" si="169"/>
        <v>-</v>
      </c>
    </row>
    <row r="952" spans="1:6" ht="24">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4">
      <c r="A965" s="63">
        <v>51761</v>
      </c>
      <c r="B965" s="65" t="s">
        <v>1858</v>
      </c>
      <c r="C965" s="247" t="s">
        <v>1859</v>
      </c>
      <c r="D965" s="194">
        <v>0</v>
      </c>
      <c r="E965" s="194">
        <v>0</v>
      </c>
      <c r="F965" s="45" t="str">
        <f t="shared" si="169"/>
        <v>-</v>
      </c>
    </row>
    <row r="966" spans="1:6" ht="24">
      <c r="A966" s="70">
        <v>51762</v>
      </c>
      <c r="B966" s="65" t="s">
        <v>1860</v>
      </c>
      <c r="C966" s="278" t="s">
        <v>1861</v>
      </c>
      <c r="D966" s="192">
        <v>0</v>
      </c>
      <c r="E966" s="192">
        <v>0</v>
      </c>
      <c r="F966" s="71" t="str">
        <f t="shared" si="169"/>
        <v>-</v>
      </c>
    </row>
    <row r="967" spans="1:6" ht="12">
      <c r="A967" s="70">
        <v>51771</v>
      </c>
      <c r="B967" s="65" t="s">
        <v>1862</v>
      </c>
      <c r="C967" s="278" t="s">
        <v>1863</v>
      </c>
      <c r="D967" s="192">
        <v>0</v>
      </c>
      <c r="E967" s="192">
        <v>0</v>
      </c>
      <c r="F967" s="71" t="str">
        <f t="shared" si="169"/>
        <v>-</v>
      </c>
    </row>
    <row r="968" spans="1:6" ht="12">
      <c r="A968" s="70">
        <v>51772</v>
      </c>
      <c r="B968" s="65" t="s">
        <v>1864</v>
      </c>
      <c r="C968" s="278" t="s">
        <v>1865</v>
      </c>
      <c r="D968" s="192">
        <v>0</v>
      </c>
      <c r="E968" s="192">
        <v>0</v>
      </c>
      <c r="F968" s="71" t="str">
        <f t="shared" si="169"/>
        <v>-</v>
      </c>
    </row>
    <row r="969" spans="1:6" ht="24">
      <c r="A969" s="70">
        <v>54132</v>
      </c>
      <c r="B969" s="65" t="s">
        <v>1866</v>
      </c>
      <c r="C969" s="278" t="s">
        <v>1867</v>
      </c>
      <c r="D969" s="192">
        <v>0</v>
      </c>
      <c r="E969" s="192">
        <v>0</v>
      </c>
      <c r="F969" s="71" t="str">
        <f t="shared" si="169"/>
        <v>-</v>
      </c>
    </row>
    <row r="970" spans="1:6" ht="24">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24">
      <c r="A972" s="63">
        <v>54162</v>
      </c>
      <c r="B972" s="65" t="s">
        <v>1872</v>
      </c>
      <c r="C972" s="247" t="s">
        <v>1873</v>
      </c>
      <c r="D972" s="194">
        <v>0</v>
      </c>
      <c r="E972" s="194">
        <v>0</v>
      </c>
      <c r="F972" s="45" t="str">
        <f t="shared" si="169"/>
        <v>-</v>
      </c>
    </row>
    <row r="973" spans="1:6" ht="24">
      <c r="A973" s="63">
        <v>54221</v>
      </c>
      <c r="B973" s="182" t="s">
        <v>1874</v>
      </c>
      <c r="C973" s="247" t="s">
        <v>1875</v>
      </c>
      <c r="D973" s="194">
        <v>0</v>
      </c>
      <c r="E973" s="194">
        <v>0</v>
      </c>
      <c r="F973" s="45" t="str">
        <f t="shared" si="169"/>
        <v>-</v>
      </c>
    </row>
    <row r="974" spans="1:6" ht="24">
      <c r="A974" s="70">
        <v>54222</v>
      </c>
      <c r="B974" s="182" t="s">
        <v>1876</v>
      </c>
      <c r="C974" s="278" t="s">
        <v>1877</v>
      </c>
      <c r="D974" s="192">
        <v>0</v>
      </c>
      <c r="E974" s="192">
        <v>0</v>
      </c>
      <c r="F974" s="71" t="str">
        <f t="shared" si="169"/>
        <v>-</v>
      </c>
    </row>
    <row r="975" spans="1:6" ht="24">
      <c r="A975" s="70" t="s">
        <v>1878</v>
      </c>
      <c r="B975" s="65" t="s">
        <v>1879</v>
      </c>
      <c r="C975" s="278" t="s">
        <v>1878</v>
      </c>
      <c r="D975" s="192">
        <v>0</v>
      </c>
      <c r="E975" s="192">
        <v>0</v>
      </c>
      <c r="F975" s="71" t="str">
        <f t="shared" si="169"/>
        <v>-</v>
      </c>
    </row>
    <row r="976" spans="1:6" ht="24">
      <c r="A976" s="70">
        <v>54232</v>
      </c>
      <c r="B976" s="182" t="s">
        <v>1880</v>
      </c>
      <c r="C976" s="278" t="s">
        <v>1881</v>
      </c>
      <c r="D976" s="192">
        <v>0</v>
      </c>
      <c r="E976" s="192">
        <v>0</v>
      </c>
      <c r="F976" s="71" t="str">
        <f t="shared" si="169"/>
        <v>-</v>
      </c>
    </row>
    <row r="977" spans="1:6" ht="24">
      <c r="A977" s="70">
        <v>54242</v>
      </c>
      <c r="B977" s="65" t="s">
        <v>1882</v>
      </c>
      <c r="C977" s="278" t="s">
        <v>1883</v>
      </c>
      <c r="D977" s="192">
        <v>0</v>
      </c>
      <c r="E977" s="192">
        <v>0</v>
      </c>
      <c r="F977" s="71" t="str">
        <f t="shared" si="169"/>
        <v>-</v>
      </c>
    </row>
    <row r="978" spans="1:6" ht="24">
      <c r="A978" s="70" t="s">
        <v>1884</v>
      </c>
      <c r="B978" s="65" t="s">
        <v>1885</v>
      </c>
      <c r="C978" s="278" t="s">
        <v>1884</v>
      </c>
      <c r="D978" s="192">
        <v>0</v>
      </c>
      <c r="E978" s="192">
        <v>0</v>
      </c>
      <c r="F978" s="71" t="str">
        <f t="shared" si="169"/>
        <v>-</v>
      </c>
    </row>
    <row r="979" spans="1:6" ht="24">
      <c r="A979" s="70">
        <v>54312</v>
      </c>
      <c r="B979" s="182" t="s">
        <v>1886</v>
      </c>
      <c r="C979" s="278" t="s">
        <v>1887</v>
      </c>
      <c r="D979" s="192">
        <v>0</v>
      </c>
      <c r="E979" s="192">
        <v>0</v>
      </c>
      <c r="F979" s="71" t="str">
        <f t="shared" si="169"/>
        <v>-</v>
      </c>
    </row>
    <row r="980" spans="1:6" ht="24">
      <c r="A980" s="70">
        <v>54431</v>
      </c>
      <c r="B980" s="65" t="s">
        <v>1888</v>
      </c>
      <c r="C980" s="278" t="s">
        <v>1889</v>
      </c>
      <c r="D980" s="192">
        <v>0</v>
      </c>
      <c r="E980" s="192">
        <v>0</v>
      </c>
      <c r="F980" s="71" t="str">
        <f t="shared" si="169"/>
        <v>-</v>
      </c>
    </row>
    <row r="981" spans="1:6" ht="24">
      <c r="A981" s="70">
        <v>54432</v>
      </c>
      <c r="B981" s="65" t="s">
        <v>1890</v>
      </c>
      <c r="C981" s="278" t="s">
        <v>1891</v>
      </c>
      <c r="D981" s="192">
        <v>0</v>
      </c>
      <c r="E981" s="192">
        <v>0</v>
      </c>
      <c r="F981" s="71" t="str">
        <f t="shared" si="169"/>
        <v>-</v>
      </c>
    </row>
    <row r="982" spans="1:6" ht="24">
      <c r="A982" s="70" t="s">
        <v>1892</v>
      </c>
      <c r="B982" s="65" t="s">
        <v>1893</v>
      </c>
      <c r="C982" s="278" t="s">
        <v>1892</v>
      </c>
      <c r="D982" s="192">
        <v>0</v>
      </c>
      <c r="E982" s="192">
        <v>0</v>
      </c>
      <c r="F982" s="71" t="str">
        <f t="shared" si="169"/>
        <v>-</v>
      </c>
    </row>
    <row r="983" spans="1:6" ht="24">
      <c r="A983" s="70">
        <v>54442</v>
      </c>
      <c r="B983" s="65" t="s">
        <v>1894</v>
      </c>
      <c r="C983" s="278" t="s">
        <v>1895</v>
      </c>
      <c r="D983" s="192">
        <v>0</v>
      </c>
      <c r="E983" s="192">
        <v>0</v>
      </c>
      <c r="F983" s="71" t="str">
        <f t="shared" si="169"/>
        <v>-</v>
      </c>
    </row>
    <row r="984" spans="1:6" ht="24">
      <c r="A984" s="70">
        <v>54452</v>
      </c>
      <c r="B984" s="65" t="s">
        <v>1896</v>
      </c>
      <c r="C984" s="278" t="s">
        <v>1897</v>
      </c>
      <c r="D984" s="192">
        <v>0</v>
      </c>
      <c r="E984" s="192">
        <v>0</v>
      </c>
      <c r="F984" s="71" t="str">
        <f t="shared" si="169"/>
        <v>-</v>
      </c>
    </row>
    <row r="985" spans="1:6" ht="24">
      <c r="A985" s="70" t="s">
        <v>1898</v>
      </c>
      <c r="B985" s="65" t="s">
        <v>1899</v>
      </c>
      <c r="C985" s="278" t="s">
        <v>1898</v>
      </c>
      <c r="D985" s="192">
        <v>0</v>
      </c>
      <c r="E985" s="192">
        <v>0</v>
      </c>
      <c r="F985" s="71" t="str">
        <f t="shared" si="169"/>
        <v>-</v>
      </c>
    </row>
    <row r="986" spans="1:6" ht="24">
      <c r="A986" s="70">
        <v>54461</v>
      </c>
      <c r="B986" s="65" t="s">
        <v>1900</v>
      </c>
      <c r="C986" s="278" t="s">
        <v>1901</v>
      </c>
      <c r="D986" s="192">
        <v>0</v>
      </c>
      <c r="E986" s="192">
        <v>0</v>
      </c>
      <c r="F986" s="71" t="str">
        <f t="shared" si="169"/>
        <v>-</v>
      </c>
    </row>
    <row r="987" spans="1:6" ht="24">
      <c r="A987" s="70">
        <v>54462</v>
      </c>
      <c r="B987" s="65" t="s">
        <v>1902</v>
      </c>
      <c r="C987" s="278" t="s">
        <v>1903</v>
      </c>
      <c r="D987" s="192">
        <v>0</v>
      </c>
      <c r="E987" s="192">
        <v>0</v>
      </c>
      <c r="F987" s="71" t="str">
        <f t="shared" si="169"/>
        <v>-</v>
      </c>
    </row>
    <row r="988" spans="1:6" ht="12">
      <c r="A988" s="70" t="s">
        <v>1904</v>
      </c>
      <c r="B988" s="65" t="s">
        <v>1905</v>
      </c>
      <c r="C988" s="278" t="s">
        <v>1904</v>
      </c>
      <c r="D988" s="192">
        <v>0</v>
      </c>
      <c r="E988" s="192">
        <v>0</v>
      </c>
      <c r="F988" s="71" t="str">
        <f t="shared" si="169"/>
        <v>-</v>
      </c>
    </row>
    <row r="989" spans="1:6" ht="24">
      <c r="A989" s="70">
        <v>54472</v>
      </c>
      <c r="B989" s="182" t="s">
        <v>1906</v>
      </c>
      <c r="C989" s="278" t="s">
        <v>1907</v>
      </c>
      <c r="D989" s="192">
        <v>0</v>
      </c>
      <c r="E989" s="192">
        <v>0</v>
      </c>
      <c r="F989" s="71" t="str">
        <f t="shared" si="169"/>
        <v>-</v>
      </c>
    </row>
    <row r="990" spans="1:6" ht="24">
      <c r="A990" s="70">
        <v>54482</v>
      </c>
      <c r="B990" s="182" t="s">
        <v>1908</v>
      </c>
      <c r="C990" s="278" t="s">
        <v>1909</v>
      </c>
      <c r="D990" s="192">
        <v>0</v>
      </c>
      <c r="E990" s="192">
        <v>0</v>
      </c>
      <c r="F990" s="71" t="str">
        <f t="shared" si="169"/>
        <v>-</v>
      </c>
    </row>
    <row r="991" spans="1:6" ht="24">
      <c r="A991" s="70" t="s">
        <v>1910</v>
      </c>
      <c r="B991" s="182" t="s">
        <v>1911</v>
      </c>
      <c r="C991" s="278" t="s">
        <v>1910</v>
      </c>
      <c r="D991" s="192">
        <v>0</v>
      </c>
      <c r="E991" s="192">
        <v>0</v>
      </c>
      <c r="F991" s="71" t="str">
        <f t="shared" si="169"/>
        <v>-</v>
      </c>
    </row>
    <row r="992" spans="1:6" ht="24">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4">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24">
      <c r="A1003" s="70">
        <v>54751</v>
      </c>
      <c r="B1003" s="65" t="s">
        <v>1934</v>
      </c>
      <c r="C1003" s="278" t="s">
        <v>1935</v>
      </c>
      <c r="D1003" s="192">
        <v>0</v>
      </c>
      <c r="E1003" s="192">
        <v>0</v>
      </c>
      <c r="F1003" s="71" t="str">
        <f t="shared" si="169"/>
        <v>-</v>
      </c>
    </row>
    <row r="1004" spans="1:6" ht="24">
      <c r="A1004" s="70">
        <v>54752</v>
      </c>
      <c r="B1004" s="65" t="s">
        <v>1936</v>
      </c>
      <c r="C1004" s="278" t="s">
        <v>1937</v>
      </c>
      <c r="D1004" s="192">
        <v>0</v>
      </c>
      <c r="E1004" s="192">
        <v>0</v>
      </c>
      <c r="F1004" s="71" t="str">
        <f t="shared" si="169"/>
        <v>-</v>
      </c>
    </row>
    <row r="1005" spans="1:6" ht="24">
      <c r="A1005" s="70">
        <v>54761</v>
      </c>
      <c r="B1005" s="65" t="s">
        <v>1938</v>
      </c>
      <c r="C1005" s="278" t="s">
        <v>1939</v>
      </c>
      <c r="D1005" s="192">
        <v>0</v>
      </c>
      <c r="E1005" s="192">
        <v>0</v>
      </c>
      <c r="F1005" s="71" t="str">
        <f t="shared" si="169"/>
        <v>-</v>
      </c>
    </row>
    <row r="1006" spans="1:6" ht="24">
      <c r="A1006" s="70">
        <v>54762</v>
      </c>
      <c r="B1006" s="65" t="s">
        <v>1940</v>
      </c>
      <c r="C1006" s="278" t="s">
        <v>1941</v>
      </c>
      <c r="D1006" s="192">
        <v>0</v>
      </c>
      <c r="E1006" s="192">
        <v>0</v>
      </c>
      <c r="F1006" s="71" t="str">
        <f t="shared" si="169"/>
        <v>-</v>
      </c>
    </row>
    <row r="1007" spans="1:6" ht="24">
      <c r="A1007" s="70">
        <v>54771</v>
      </c>
      <c r="B1007" s="65" t="s">
        <v>1942</v>
      </c>
      <c r="C1007" s="278" t="s">
        <v>1943</v>
      </c>
      <c r="D1007" s="192">
        <v>0</v>
      </c>
      <c r="E1007" s="192">
        <v>0</v>
      </c>
      <c r="F1007" s="71" t="str">
        <f t="shared" ref="F1007:F1009" si="172">IF(D1007&lt;&gt;0,IF(E1007/D1007&gt;=100,"&gt;&gt;100",E1007/D1007*100),"-")</f>
        <v>-</v>
      </c>
    </row>
    <row r="1008" spans="1:6" ht="24">
      <c r="A1008" s="70">
        <v>54772</v>
      </c>
      <c r="B1008" s="65" t="s">
        <v>1944</v>
      </c>
      <c r="C1008" s="278" t="s">
        <v>1945</v>
      </c>
      <c r="D1008" s="192">
        <v>0</v>
      </c>
      <c r="E1008" s="192">
        <v>0</v>
      </c>
      <c r="F1008" s="71" t="str">
        <f t="shared" si="172"/>
        <v>-</v>
      </c>
    </row>
    <row r="1009" spans="1:6" ht="24">
      <c r="A1009" s="73">
        <v>55312</v>
      </c>
      <c r="B1009" s="65" t="s">
        <v>1946</v>
      </c>
      <c r="C1009" s="279" t="s">
        <v>1947</v>
      </c>
      <c r="D1009" s="193">
        <v>0</v>
      </c>
      <c r="E1009" s="193">
        <v>0</v>
      </c>
      <c r="F1009" s="75" t="str">
        <f t="shared" si="172"/>
        <v>-</v>
      </c>
    </row>
    <row r="1010" spans="1:6" ht="20.100000000000001" customHeight="1">
      <c r="A1010" s="376" t="s">
        <v>1948</v>
      </c>
      <c r="B1010" s="377"/>
      <c r="C1010" s="48"/>
      <c r="D1010" s="53"/>
      <c r="E1010" s="53"/>
      <c r="F1010" s="54"/>
    </row>
    <row r="1011" spans="1:6" ht="39" customHeight="1">
      <c r="A1011" s="152" t="s">
        <v>1949</v>
      </c>
      <c r="B1011" s="148" t="s">
        <v>8</v>
      </c>
      <c r="C1011" s="172" t="s">
        <v>9</v>
      </c>
      <c r="D1011" s="47" t="s">
        <v>1950</v>
      </c>
      <c r="E1011" s="49" t="s">
        <v>1951</v>
      </c>
      <c r="F1011" s="47" t="s">
        <v>12</v>
      </c>
    </row>
    <row r="1012" spans="1:6" ht="36">
      <c r="A1012" s="280" t="s">
        <v>1952</v>
      </c>
      <c r="B1012" s="271" t="s">
        <v>1953</v>
      </c>
      <c r="C1012" s="281" t="s">
        <v>1954</v>
      </c>
      <c r="D1012" s="282">
        <v>0</v>
      </c>
      <c r="E1012" s="282">
        <v>0</v>
      </c>
      <c r="F1012" s="71" t="str">
        <f t="shared" ref="F1012:F1019" si="173">IF(D1012&lt;&gt;0,IF(E1012/D1012&gt;=100,"&gt;&gt;100",E1012/D1012*100),"-")</f>
        <v>-</v>
      </c>
    </row>
    <row r="1013" spans="1:6" ht="24">
      <c r="A1013" s="70" t="s">
        <v>1955</v>
      </c>
      <c r="B1013" s="65" t="s">
        <v>1956</v>
      </c>
      <c r="C1013" s="278" t="s">
        <v>1955</v>
      </c>
      <c r="D1013" s="283">
        <v>0</v>
      </c>
      <c r="E1013" s="283">
        <v>0</v>
      </c>
      <c r="F1013" s="71" t="str">
        <f t="shared" si="173"/>
        <v>-</v>
      </c>
    </row>
    <row r="1014" spans="1:6" ht="24">
      <c r="A1014" s="70" t="s">
        <v>1957</v>
      </c>
      <c r="B1014" s="65" t="s">
        <v>1958</v>
      </c>
      <c r="C1014" s="278" t="s">
        <v>1957</v>
      </c>
      <c r="D1014" s="283">
        <v>0</v>
      </c>
      <c r="E1014" s="283">
        <v>0</v>
      </c>
      <c r="F1014" s="71" t="str">
        <f t="shared" si="173"/>
        <v>-</v>
      </c>
    </row>
    <row r="1015" spans="1:6" ht="24">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6">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4">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74"/>
      <c r="E1021" s="375"/>
      <c r="F1021" s="51"/>
    </row>
    <row r="1022" spans="1:6" ht="15" customHeight="1">
      <c r="A1022" s="140"/>
      <c r="B1022" s="163"/>
      <c r="C1022" s="173"/>
      <c r="D1022" s="374"/>
      <c r="E1022" s="375"/>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dimension ref="A1:X1043"/>
  <sheetViews>
    <sheetView showGridLines="0" workbookViewId="0"/>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0" width="14.42578125" style="67" customWidth="1"/>
    <col min="31" max="16384" width="14.42578125" style="67"/>
  </cols>
  <sheetData>
    <row r="1" spans="1:24" s="46" customFormat="1" ht="44.25" customHeight="1">
      <c r="A1" s="268" t="s">
        <v>0</v>
      </c>
      <c r="B1" s="324"/>
      <c r="C1" s="268" t="s">
        <v>2</v>
      </c>
      <c r="D1" s="325"/>
      <c r="E1" s="268" t="s">
        <v>4</v>
      </c>
      <c r="F1" s="326"/>
      <c r="H1" s="330"/>
    </row>
    <row r="2" spans="1:24" ht="50.1" customHeight="1">
      <c r="A2" s="382" t="s">
        <v>1990</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c r="A3" s="307" t="s">
        <v>7</v>
      </c>
      <c r="B3" s="308" t="s">
        <v>8</v>
      </c>
      <c r="C3" s="309" t="s">
        <v>9</v>
      </c>
      <c r="D3" s="310" t="s">
        <v>2000</v>
      </c>
      <c r="E3" s="308" t="s">
        <v>2001</v>
      </c>
      <c r="F3" s="311" t="s">
        <v>12</v>
      </c>
      <c r="H3" s="332"/>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85" t="s">
        <v>2997</v>
      </c>
      <c r="B5" s="386"/>
      <c r="C5" s="217"/>
      <c r="D5" s="218"/>
      <c r="E5" s="218"/>
      <c r="F5" s="219"/>
      <c r="G5" s="42"/>
      <c r="H5" s="333"/>
      <c r="I5" s="42"/>
      <c r="J5" s="42"/>
      <c r="K5" s="42"/>
      <c r="L5" s="42"/>
      <c r="M5" s="42"/>
      <c r="N5" s="42"/>
      <c r="O5" s="42"/>
      <c r="P5" s="42"/>
      <c r="Q5" s="42"/>
      <c r="R5" s="42"/>
      <c r="S5" s="42"/>
      <c r="T5" s="42"/>
      <c r="U5" s="42"/>
      <c r="V5" s="42"/>
      <c r="W5" s="42"/>
    </row>
    <row r="6" spans="1:24" ht="12.75" customHeight="1">
      <c r="A6" s="178"/>
      <c r="B6" s="179" t="s">
        <v>2998</v>
      </c>
      <c r="C6" s="261" t="s">
        <v>2999</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c r="A7" s="70">
        <v>0</v>
      </c>
      <c r="B7" s="65" t="s">
        <v>3000</v>
      </c>
      <c r="C7" s="134" t="s">
        <v>3001</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c r="A8" s="70" t="s">
        <v>2725</v>
      </c>
      <c r="B8" s="65" t="s">
        <v>3002</v>
      </c>
      <c r="C8" s="134" t="s">
        <v>2725</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c r="A9" s="70" t="s">
        <v>2727</v>
      </c>
      <c r="B9" s="65" t="s">
        <v>3003</v>
      </c>
      <c r="C9" s="134" t="s">
        <v>2727</v>
      </c>
      <c r="D9" s="192"/>
      <c r="E9" s="192"/>
      <c r="F9" s="71" t="str">
        <f t="shared" si="1"/>
        <v>-</v>
      </c>
      <c r="G9" s="66"/>
      <c r="H9" s="331"/>
      <c r="I9" s="66"/>
      <c r="J9" s="66"/>
      <c r="K9" s="66"/>
      <c r="L9" s="66"/>
      <c r="M9" s="66"/>
      <c r="N9" s="66"/>
      <c r="O9" s="66"/>
      <c r="P9" s="66"/>
      <c r="Q9" s="66"/>
      <c r="R9" s="66"/>
      <c r="S9" s="66"/>
      <c r="T9" s="66"/>
      <c r="U9" s="66"/>
      <c r="V9" s="66"/>
      <c r="W9" s="66"/>
    </row>
    <row r="10" spans="1:24" ht="12.75" customHeight="1">
      <c r="A10" s="70" t="s">
        <v>2735</v>
      </c>
      <c r="B10" s="65" t="s">
        <v>3004</v>
      </c>
      <c r="C10" s="134" t="s">
        <v>2735</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c r="A11" s="70" t="s">
        <v>3005</v>
      </c>
      <c r="B11" s="65" t="s">
        <v>3006</v>
      </c>
      <c r="C11" s="134" t="s">
        <v>3005</v>
      </c>
      <c r="D11" s="192"/>
      <c r="E11" s="192"/>
      <c r="F11" s="71" t="str">
        <f t="shared" si="1"/>
        <v>-</v>
      </c>
      <c r="G11" s="66"/>
      <c r="H11" s="331"/>
      <c r="I11" s="66"/>
      <c r="J11" s="66"/>
      <c r="K11" s="66"/>
      <c r="L11" s="66"/>
      <c r="M11" s="66"/>
      <c r="N11" s="66"/>
      <c r="O11" s="66"/>
      <c r="P11" s="66"/>
      <c r="Q11" s="66"/>
      <c r="R11" s="66"/>
      <c r="S11" s="66"/>
      <c r="T11" s="66"/>
      <c r="U11" s="66"/>
      <c r="V11" s="66"/>
      <c r="W11" s="66"/>
    </row>
    <row r="12" spans="1:24" ht="24">
      <c r="A12" s="70" t="s">
        <v>2759</v>
      </c>
      <c r="B12" s="65" t="s">
        <v>3007</v>
      </c>
      <c r="C12" s="134" t="s">
        <v>2759</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c r="A13" s="72" t="s">
        <v>3008</v>
      </c>
      <c r="B13" s="65" t="s">
        <v>3009</v>
      </c>
      <c r="C13" s="134" t="s">
        <v>3008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c r="A14" s="70" t="s">
        <v>3010</v>
      </c>
      <c r="B14" s="65" t="s">
        <v>638</v>
      </c>
      <c r="C14" s="134" t="s">
        <v>3010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c r="A15" s="70" t="s">
        <v>3011</v>
      </c>
      <c r="B15" s="65" t="s">
        <v>640</v>
      </c>
      <c r="C15" s="134" t="s">
        <v>3011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c r="A16" s="70" t="s">
        <v>3012</v>
      </c>
      <c r="B16" s="65" t="s">
        <v>642</v>
      </c>
      <c r="C16" s="134" t="s">
        <v>3012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c r="A17" s="70" t="s">
        <v>3013</v>
      </c>
      <c r="B17" s="65" t="s">
        <v>644</v>
      </c>
      <c r="C17" s="134" t="s">
        <v>3013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c r="A18" s="70" t="s">
        <v>3014</v>
      </c>
      <c r="B18" s="65" t="s">
        <v>3015</v>
      </c>
      <c r="C18" s="134" t="s">
        <v>3014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c r="A19" s="72" t="s">
        <v>3016</v>
      </c>
      <c r="B19" s="65" t="s">
        <v>3017</v>
      </c>
      <c r="C19" s="134" t="s">
        <v>3016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c r="A20" s="70" t="s">
        <v>3018</v>
      </c>
      <c r="B20" s="65" t="s">
        <v>648</v>
      </c>
      <c r="C20" s="134" t="s">
        <v>3018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c r="A21" s="70" t="s">
        <v>3019</v>
      </c>
      <c r="B21" s="65" t="s">
        <v>741</v>
      </c>
      <c r="C21" s="134" t="s">
        <v>3019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c r="A22" s="70" t="s">
        <v>3020</v>
      </c>
      <c r="B22" s="65" t="s">
        <v>652</v>
      </c>
      <c r="C22" s="134" t="s">
        <v>3020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c r="A23" s="70" t="s">
        <v>3021</v>
      </c>
      <c r="B23" s="65" t="s">
        <v>654</v>
      </c>
      <c r="C23" s="134" t="s">
        <v>3021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c r="A24" s="70" t="s">
        <v>3022</v>
      </c>
      <c r="B24" s="65" t="s">
        <v>3023</v>
      </c>
      <c r="C24" s="134" t="s">
        <v>3022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c r="A25" s="70" t="s">
        <v>3024</v>
      </c>
      <c r="B25" s="65" t="s">
        <v>658</v>
      </c>
      <c r="C25" s="134" t="s">
        <v>3024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c r="A26" s="70" t="s">
        <v>3025</v>
      </c>
      <c r="B26" s="65" t="s">
        <v>660</v>
      </c>
      <c r="C26" s="134" t="s">
        <v>3025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c r="A27" s="70" t="s">
        <v>3026</v>
      </c>
      <c r="B27" s="65" t="s">
        <v>663</v>
      </c>
      <c r="C27" s="134" t="s">
        <v>3026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c r="A28" s="70" t="s">
        <v>3027</v>
      </c>
      <c r="B28" s="65" t="s">
        <v>3028</v>
      </c>
      <c r="C28" s="134" t="s">
        <v>3027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c r="A29" s="72" t="s">
        <v>3029</v>
      </c>
      <c r="B29" s="65" t="s">
        <v>3030</v>
      </c>
      <c r="C29" s="134" t="s">
        <v>3029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c r="A30" s="70" t="s">
        <v>3031</v>
      </c>
      <c r="B30" s="65" t="s">
        <v>666</v>
      </c>
      <c r="C30" s="134" t="s">
        <v>3031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c r="A31" s="70" t="s">
        <v>3032</v>
      </c>
      <c r="B31" s="65" t="s">
        <v>3033</v>
      </c>
      <c r="C31" s="134" t="s">
        <v>3032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c r="A32" s="70" t="s">
        <v>3034</v>
      </c>
      <c r="B32" s="65" t="s">
        <v>670</v>
      </c>
      <c r="C32" s="134" t="s">
        <v>3034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c r="A33" s="70" t="s">
        <v>3035</v>
      </c>
      <c r="B33" s="65" t="s">
        <v>672</v>
      </c>
      <c r="C33" s="134" t="s">
        <v>3035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c r="A34" s="70" t="s">
        <v>3036</v>
      </c>
      <c r="B34" s="65" t="s">
        <v>3037</v>
      </c>
      <c r="C34" s="134" t="s">
        <v>3036</v>
      </c>
      <c r="D34" s="192"/>
      <c r="E34" s="192"/>
      <c r="F34" s="71" t="str">
        <f t="shared" si="1"/>
        <v>-</v>
      </c>
      <c r="G34" s="66"/>
      <c r="H34" s="331"/>
      <c r="I34" s="66"/>
      <c r="J34" s="66"/>
      <c r="K34" s="66"/>
      <c r="L34" s="66"/>
      <c r="M34" s="66"/>
      <c r="N34" s="66"/>
      <c r="O34" s="66"/>
      <c r="P34" s="66"/>
      <c r="Q34" s="66"/>
      <c r="R34" s="66"/>
      <c r="S34" s="66"/>
      <c r="T34" s="66"/>
      <c r="U34" s="66"/>
      <c r="V34" s="66"/>
      <c r="W34" s="66"/>
    </row>
    <row r="35" spans="1:23" ht="24">
      <c r="A35" s="72" t="s">
        <v>3038</v>
      </c>
      <c r="B35" s="65" t="s">
        <v>3039</v>
      </c>
      <c r="C35" s="134" t="s">
        <v>3038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c r="A36" s="70" t="s">
        <v>3040</v>
      </c>
      <c r="B36" s="65" t="s">
        <v>757</v>
      </c>
      <c r="C36" s="134" t="s">
        <v>3040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c r="A37" s="70" t="s">
        <v>3041</v>
      </c>
      <c r="B37" s="65" t="s">
        <v>678</v>
      </c>
      <c r="C37" s="134" t="s">
        <v>3041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c r="A38" s="70" t="s">
        <v>3042</v>
      </c>
      <c r="B38" s="65" t="s">
        <v>680</v>
      </c>
      <c r="C38" s="134" t="s">
        <v>3042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c r="A39" s="70" t="s">
        <v>3043</v>
      </c>
      <c r="B39" s="65" t="s">
        <v>682</v>
      </c>
      <c r="C39" s="134" t="s">
        <v>3043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c r="A40" s="70" t="s">
        <v>3044</v>
      </c>
      <c r="B40" s="65" t="s">
        <v>3045</v>
      </c>
      <c r="C40" s="134" t="s">
        <v>3044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c r="A41" s="72" t="s">
        <v>3046</v>
      </c>
      <c r="B41" s="65" t="s">
        <v>3047</v>
      </c>
      <c r="C41" s="134" t="s">
        <v>3046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c r="A42" s="70" t="s">
        <v>3048</v>
      </c>
      <c r="B42" s="65" t="s">
        <v>686</v>
      </c>
      <c r="C42" s="134" t="s">
        <v>3048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c r="A43" s="70" t="s">
        <v>3049</v>
      </c>
      <c r="B43" s="65" t="s">
        <v>688</v>
      </c>
      <c r="C43" s="134" t="s">
        <v>3049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c r="A44" s="70" t="s">
        <v>3050</v>
      </c>
      <c r="B44" s="65" t="s">
        <v>3051</v>
      </c>
      <c r="C44" s="134" t="s">
        <v>3050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c r="A45" s="72" t="s">
        <v>3052</v>
      </c>
      <c r="B45" s="65" t="s">
        <v>3053</v>
      </c>
      <c r="C45" s="134" t="s">
        <v>3052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c r="A46" s="70" t="s">
        <v>3054</v>
      </c>
      <c r="B46" s="65" t="s">
        <v>692</v>
      </c>
      <c r="C46" s="134" t="s">
        <v>3054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c r="A47" s="70" t="s">
        <v>3055</v>
      </c>
      <c r="B47" s="65" t="s">
        <v>3056</v>
      </c>
      <c r="C47" s="134" t="s">
        <v>3055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c r="A48" s="70" t="s">
        <v>3057</v>
      </c>
      <c r="B48" s="65" t="s">
        <v>696</v>
      </c>
      <c r="C48" s="134" t="s">
        <v>3057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c r="A49" s="70" t="s">
        <v>3058</v>
      </c>
      <c r="B49" s="65" t="s">
        <v>698</v>
      </c>
      <c r="C49" s="134" t="s">
        <v>3058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c r="A50" s="70" t="s">
        <v>3059</v>
      </c>
      <c r="B50" s="65" t="s">
        <v>3060</v>
      </c>
      <c r="C50" s="134" t="s">
        <v>3059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c r="A51" s="70" t="s">
        <v>2771</v>
      </c>
      <c r="B51" s="65" t="s">
        <v>2665</v>
      </c>
      <c r="C51" s="134" t="s">
        <v>2771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c r="A52" s="70" t="s">
        <v>2785</v>
      </c>
      <c r="B52" s="65" t="s">
        <v>3061</v>
      </c>
      <c r="C52" s="134" t="s">
        <v>2785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c r="A53" s="70" t="s">
        <v>2787</v>
      </c>
      <c r="B53" s="65" t="s">
        <v>3062</v>
      </c>
      <c r="C53" s="134" t="s">
        <v>2787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c r="A54" s="70" t="s">
        <v>2793</v>
      </c>
      <c r="B54" s="65" t="s">
        <v>3063</v>
      </c>
      <c r="C54" s="134" t="s">
        <v>2793</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c r="A55" s="70" t="s">
        <v>2863</v>
      </c>
      <c r="B55" s="65" t="s">
        <v>3064</v>
      </c>
      <c r="C55" s="134" t="s">
        <v>2863</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c r="A56" s="70" t="s">
        <v>2865</v>
      </c>
      <c r="B56" s="65" t="s">
        <v>3065</v>
      </c>
      <c r="C56" s="134" t="s">
        <v>2865</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c r="A57" s="70" t="s">
        <v>2867</v>
      </c>
      <c r="B57" s="65" t="s">
        <v>3066</v>
      </c>
      <c r="C57" s="134" t="s">
        <v>2867</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c r="A58" s="70" t="s">
        <v>2869</v>
      </c>
      <c r="B58" s="65" t="s">
        <v>3067</v>
      </c>
      <c r="C58" s="134" t="s">
        <v>2869</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c r="A59" s="70" t="s">
        <v>2871</v>
      </c>
      <c r="B59" s="65" t="s">
        <v>3068</v>
      </c>
      <c r="C59" s="134" t="s">
        <v>2871</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c r="A60" s="70" t="s">
        <v>2873</v>
      </c>
      <c r="B60" s="65" t="s">
        <v>3069</v>
      </c>
      <c r="C60" s="134" t="s">
        <v>2873</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c r="A61" s="70" t="s">
        <v>2875</v>
      </c>
      <c r="B61" s="65" t="s">
        <v>3070</v>
      </c>
      <c r="C61" s="134" t="s">
        <v>2875</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c r="A62" s="70" t="s">
        <v>2877</v>
      </c>
      <c r="B62" s="65" t="s">
        <v>3071</v>
      </c>
      <c r="C62" s="134" t="s">
        <v>2877</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c r="A63" s="70" t="s">
        <v>2879</v>
      </c>
      <c r="B63" s="65" t="s">
        <v>3072</v>
      </c>
      <c r="C63" s="134" t="s">
        <v>2879</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c r="A64" s="70" t="s">
        <v>2881</v>
      </c>
      <c r="B64" s="65" t="s">
        <v>3073</v>
      </c>
      <c r="C64" s="134" t="s">
        <v>2881</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c r="A65" s="70" t="s">
        <v>2883</v>
      </c>
      <c r="B65" s="65" t="s">
        <v>3074</v>
      </c>
      <c r="C65" s="134" t="s">
        <v>2883</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c r="A66" s="70" t="s">
        <v>2885</v>
      </c>
      <c r="B66" s="65" t="s">
        <v>3075</v>
      </c>
      <c r="C66" s="134" t="s">
        <v>2885</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c r="A67" s="70" t="s">
        <v>2887</v>
      </c>
      <c r="B67" s="65" t="s">
        <v>3076</v>
      </c>
      <c r="C67" s="134" t="s">
        <v>2887</v>
      </c>
      <c r="D67" s="192"/>
      <c r="E67" s="192"/>
      <c r="F67" s="71" t="str">
        <f t="shared" si="1"/>
        <v>-</v>
      </c>
      <c r="G67" s="66"/>
      <c r="H67" s="331"/>
      <c r="I67" s="66"/>
      <c r="J67" s="66"/>
      <c r="K67" s="66"/>
      <c r="L67" s="66"/>
      <c r="M67" s="66"/>
      <c r="N67" s="66"/>
      <c r="O67" s="66"/>
      <c r="P67" s="66"/>
      <c r="Q67" s="66"/>
      <c r="R67" s="66"/>
      <c r="S67" s="66"/>
      <c r="T67" s="66"/>
      <c r="U67" s="66"/>
      <c r="V67" s="66"/>
      <c r="W67" s="66"/>
    </row>
    <row r="68" spans="1:23" ht="24">
      <c r="A68" s="70" t="s">
        <v>2889</v>
      </c>
      <c r="B68" s="65" t="s">
        <v>3077</v>
      </c>
      <c r="C68" s="134" t="s">
        <v>2889</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c r="A69" s="70" t="s">
        <v>3078</v>
      </c>
      <c r="B69" s="65" t="s">
        <v>3079</v>
      </c>
      <c r="C69" s="134" t="s">
        <v>3078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c r="A70" s="70" t="s">
        <v>3080</v>
      </c>
      <c r="B70" s="65" t="s">
        <v>3081</v>
      </c>
      <c r="C70" s="134" t="s">
        <v>3080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c r="A71" s="70" t="s">
        <v>3082</v>
      </c>
      <c r="B71" s="65" t="s">
        <v>3083</v>
      </c>
      <c r="C71" s="134" t="s">
        <v>3082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c r="A72" s="70" t="s">
        <v>3084</v>
      </c>
      <c r="B72" s="65" t="s">
        <v>3085</v>
      </c>
      <c r="C72" s="134" t="s">
        <v>3084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c r="A73" s="70" t="s">
        <v>3086</v>
      </c>
      <c r="B73" s="65" t="s">
        <v>3087</v>
      </c>
      <c r="C73" s="134" t="s">
        <v>3086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c r="A74" s="70" t="s">
        <v>3088</v>
      </c>
      <c r="B74" s="65" t="s">
        <v>3089</v>
      </c>
      <c r="C74" s="134" t="s">
        <v>3088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c r="A75" s="70" t="s">
        <v>3090</v>
      </c>
      <c r="B75" s="65" t="s">
        <v>3091</v>
      </c>
      <c r="C75" s="134" t="s">
        <v>3090</v>
      </c>
      <c r="D75" s="192"/>
      <c r="E75" s="192"/>
      <c r="F75" s="71" t="str">
        <f t="shared" si="1"/>
        <v>-</v>
      </c>
      <c r="G75" s="66"/>
      <c r="H75" s="331"/>
      <c r="I75" s="66"/>
      <c r="J75" s="66"/>
      <c r="K75" s="66"/>
      <c r="L75" s="66"/>
      <c r="M75" s="66"/>
      <c r="N75" s="66"/>
      <c r="O75" s="66"/>
      <c r="P75" s="66"/>
      <c r="Q75" s="66"/>
      <c r="R75" s="66"/>
      <c r="S75" s="66"/>
      <c r="T75" s="66"/>
      <c r="U75" s="66"/>
      <c r="V75" s="66"/>
      <c r="W75" s="66"/>
    </row>
    <row r="76" spans="1:23" ht="24">
      <c r="A76" s="70" t="s">
        <v>3092</v>
      </c>
      <c r="B76" s="65" t="s">
        <v>3093</v>
      </c>
      <c r="C76" s="134" t="s">
        <v>3092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c r="A77" s="70" t="s">
        <v>3094</v>
      </c>
      <c r="B77" s="65" t="s">
        <v>3095</v>
      </c>
      <c r="C77" s="134" t="s">
        <v>3094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c r="A78" s="70" t="s">
        <v>3096</v>
      </c>
      <c r="B78" s="65" t="s">
        <v>3097</v>
      </c>
      <c r="C78" s="134" t="s">
        <v>3096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c r="A79" s="70" t="s">
        <v>3098</v>
      </c>
      <c r="B79" s="65" t="s">
        <v>3099</v>
      </c>
      <c r="C79" s="134" t="s">
        <v>3098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c r="A80" s="70" t="s">
        <v>3100</v>
      </c>
      <c r="B80" s="65" t="s">
        <v>3101</v>
      </c>
      <c r="C80" s="134" t="s">
        <v>3100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c r="A81" s="70" t="s">
        <v>3102</v>
      </c>
      <c r="B81" s="65" t="s">
        <v>3103</v>
      </c>
      <c r="C81" s="134" t="s">
        <v>3102</v>
      </c>
      <c r="D81" s="192"/>
      <c r="E81" s="192"/>
      <c r="F81" s="71" t="str">
        <f t="shared" si="1"/>
        <v>-</v>
      </c>
      <c r="G81" s="66"/>
      <c r="H81" s="331"/>
      <c r="I81" s="66"/>
      <c r="J81" s="66"/>
      <c r="K81" s="66"/>
      <c r="L81" s="66"/>
      <c r="M81" s="66"/>
      <c r="N81" s="66"/>
      <c r="O81" s="66"/>
      <c r="P81" s="66"/>
      <c r="Q81" s="66"/>
      <c r="R81" s="66"/>
      <c r="S81" s="66"/>
      <c r="T81" s="66"/>
      <c r="U81" s="66"/>
      <c r="V81" s="66"/>
      <c r="W81" s="66"/>
    </row>
    <row r="82" spans="1:23" ht="24">
      <c r="A82" s="70" t="s">
        <v>3104</v>
      </c>
      <c r="B82" s="65" t="s">
        <v>3105</v>
      </c>
      <c r="C82" s="134" t="s">
        <v>3104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c r="A83" s="70" t="s">
        <v>3106</v>
      </c>
      <c r="B83" s="65" t="s">
        <v>3107</v>
      </c>
      <c r="C83" s="134" t="s">
        <v>3106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c r="A84" s="70" t="s">
        <v>3108</v>
      </c>
      <c r="B84" s="65" t="s">
        <v>3109</v>
      </c>
      <c r="C84" s="134" t="s">
        <v>3108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c r="A85" s="70" t="s">
        <v>3110</v>
      </c>
      <c r="B85" s="65" t="s">
        <v>3111</v>
      </c>
      <c r="C85" s="134" t="s">
        <v>3110</v>
      </c>
      <c r="D85" s="192"/>
      <c r="E85" s="192"/>
      <c r="F85" s="71" t="str">
        <f t="shared" si="1"/>
        <v>-</v>
      </c>
      <c r="G85" s="66"/>
      <c r="H85" s="331"/>
      <c r="I85" s="66"/>
      <c r="J85" s="66"/>
      <c r="K85" s="66"/>
      <c r="L85" s="66"/>
      <c r="M85" s="66"/>
      <c r="N85" s="66"/>
      <c r="O85" s="66"/>
      <c r="P85" s="66"/>
      <c r="Q85" s="66"/>
      <c r="R85" s="66"/>
      <c r="S85" s="66"/>
      <c r="T85" s="66"/>
      <c r="U85" s="66"/>
      <c r="V85" s="66"/>
      <c r="W85" s="66"/>
    </row>
    <row r="86" spans="1:23" ht="24">
      <c r="A86" s="70" t="s">
        <v>3112</v>
      </c>
      <c r="B86" s="65" t="s">
        <v>3113</v>
      </c>
      <c r="C86" s="134" t="s">
        <v>3112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c r="A87" s="70" t="s">
        <v>3114</v>
      </c>
      <c r="B87" s="65" t="s">
        <v>3115</v>
      </c>
      <c r="C87" s="134" t="s">
        <v>3114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c r="A88" s="70" t="s">
        <v>3116</v>
      </c>
      <c r="B88" s="65" t="s">
        <v>3117</v>
      </c>
      <c r="C88" s="134" t="s">
        <v>3116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c r="A89" s="70"/>
      <c r="B89" s="65" t="s">
        <v>3118</v>
      </c>
      <c r="C89" s="134" t="s">
        <v>3119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c r="A90" s="70" t="s">
        <v>3120</v>
      </c>
      <c r="B90" s="65" t="s">
        <v>3121</v>
      </c>
      <c r="C90" s="134" t="s">
        <v>3120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c r="A91" s="70" t="s">
        <v>3122</v>
      </c>
      <c r="B91" s="65" t="s">
        <v>3123</v>
      </c>
      <c r="C91" s="134" t="s">
        <v>3122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c r="A92" s="70" t="s">
        <v>3124</v>
      </c>
      <c r="B92" s="65" t="s">
        <v>3125</v>
      </c>
      <c r="C92" s="134" t="s">
        <v>3124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c r="A93" s="70" t="s">
        <v>3126</v>
      </c>
      <c r="B93" s="65" t="s">
        <v>3127</v>
      </c>
      <c r="C93" s="134" t="s">
        <v>3126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c r="A94" s="70" t="s">
        <v>3128</v>
      </c>
      <c r="B94" s="65" t="s">
        <v>3129</v>
      </c>
      <c r="C94" s="134" t="s">
        <v>3128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c r="A95" s="70" t="s">
        <v>3130</v>
      </c>
      <c r="B95" s="65" t="s">
        <v>3131</v>
      </c>
      <c r="C95" s="134" t="s">
        <v>3130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c r="A96" s="70" t="s">
        <v>3132</v>
      </c>
      <c r="B96" s="65" t="s">
        <v>3133</v>
      </c>
      <c r="C96" s="134" t="s">
        <v>3132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c r="A97" s="70" t="s">
        <v>3134</v>
      </c>
      <c r="B97" s="65" t="s">
        <v>3135</v>
      </c>
      <c r="C97" s="134" t="s">
        <v>3134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c r="A98" s="70" t="s">
        <v>3136</v>
      </c>
      <c r="B98" s="65" t="s">
        <v>3137</v>
      </c>
      <c r="C98" s="134" t="s">
        <v>3136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c r="A99" s="70" t="s">
        <v>3138</v>
      </c>
      <c r="B99" s="65" t="s">
        <v>3139</v>
      </c>
      <c r="C99" s="134" t="s">
        <v>3138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c r="A100" s="70" t="s">
        <v>3140</v>
      </c>
      <c r="B100" s="65" t="s">
        <v>3141</v>
      </c>
      <c r="C100" s="134" t="s">
        <v>3140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c r="A101" s="70" t="s">
        <v>3142</v>
      </c>
      <c r="B101" s="65" t="s">
        <v>3143</v>
      </c>
      <c r="C101" s="134" t="s">
        <v>3142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c r="A102" s="70" t="s">
        <v>3144</v>
      </c>
      <c r="B102" s="65" t="s">
        <v>3145</v>
      </c>
      <c r="C102" s="134" t="s">
        <v>3144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c r="A103" s="70" t="s">
        <v>3146</v>
      </c>
      <c r="B103" s="65" t="s">
        <v>3147</v>
      </c>
      <c r="C103" s="134" t="s">
        <v>3146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c r="A104" s="70" t="s">
        <v>3148</v>
      </c>
      <c r="B104" s="65" t="s">
        <v>3149</v>
      </c>
      <c r="C104" s="134" t="s">
        <v>3148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c r="A105" s="70" t="s">
        <v>3150</v>
      </c>
      <c r="B105" s="65" t="s">
        <v>3151</v>
      </c>
      <c r="C105" s="134" t="s">
        <v>3150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c r="A106" s="70" t="s">
        <v>3152</v>
      </c>
      <c r="B106" s="65" t="s">
        <v>3153</v>
      </c>
      <c r="C106" s="134" t="s">
        <v>3152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c r="A107" s="70"/>
      <c r="B107" s="65" t="s">
        <v>3154</v>
      </c>
      <c r="C107" s="134" t="s">
        <v>3155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c r="A108" s="70" t="s">
        <v>3156</v>
      </c>
      <c r="B108" s="65" t="s">
        <v>3157</v>
      </c>
      <c r="C108" s="134" t="s">
        <v>3156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c r="A109" s="70" t="s">
        <v>3158</v>
      </c>
      <c r="B109" s="65" t="s">
        <v>3159</v>
      </c>
      <c r="C109" s="134" t="s">
        <v>3158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c r="A110" s="70" t="s">
        <v>3160</v>
      </c>
      <c r="B110" s="65" t="s">
        <v>3161</v>
      </c>
      <c r="C110" s="134" t="s">
        <v>3160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c r="A111" s="70" t="s">
        <v>3162</v>
      </c>
      <c r="B111" s="65" t="s">
        <v>3163</v>
      </c>
      <c r="C111" s="134" t="s">
        <v>3162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c r="A112" s="70" t="s">
        <v>3164</v>
      </c>
      <c r="B112" s="65" t="s">
        <v>3165</v>
      </c>
      <c r="C112" s="134" t="s">
        <v>3164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c r="A113" s="70" t="s">
        <v>3166</v>
      </c>
      <c r="B113" s="65" t="s">
        <v>3167</v>
      </c>
      <c r="C113" s="134" t="s">
        <v>3166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c r="A114" s="70" t="s">
        <v>3168</v>
      </c>
      <c r="B114" s="65" t="s">
        <v>3169</v>
      </c>
      <c r="C114" s="134" t="s">
        <v>3168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c r="A115" s="70" t="s">
        <v>3170</v>
      </c>
      <c r="B115" s="65" t="s">
        <v>3171</v>
      </c>
      <c r="C115" s="134" t="s">
        <v>3170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c r="A116" s="70" t="s">
        <v>3172</v>
      </c>
      <c r="B116" s="65" t="s">
        <v>3173</v>
      </c>
      <c r="C116" s="134" t="s">
        <v>3172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c r="A117" s="70" t="s">
        <v>3174</v>
      </c>
      <c r="B117" s="65" t="s">
        <v>3175</v>
      </c>
      <c r="C117" s="134" t="s">
        <v>3174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c r="A118" s="70" t="s">
        <v>3176</v>
      </c>
      <c r="B118" s="65" t="s">
        <v>3177</v>
      </c>
      <c r="C118" s="134" t="s">
        <v>3176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c r="A119" s="70" t="s">
        <v>3178</v>
      </c>
      <c r="B119" s="65" t="s">
        <v>3179</v>
      </c>
      <c r="C119" s="134" t="s">
        <v>3178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c r="A120" s="70"/>
      <c r="B120" s="65" t="s">
        <v>3180</v>
      </c>
      <c r="C120" s="134" t="s">
        <v>3181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c r="A121" s="70" t="s">
        <v>3182</v>
      </c>
      <c r="B121" s="65" t="s">
        <v>3183</v>
      </c>
      <c r="C121" s="134" t="s">
        <v>3182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c r="A122" s="70" t="s">
        <v>3184</v>
      </c>
      <c r="B122" s="65" t="s">
        <v>3185</v>
      </c>
      <c r="C122" s="134" t="s">
        <v>3184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c r="A123" s="70" t="s">
        <v>3186</v>
      </c>
      <c r="B123" s="65" t="s">
        <v>3187</v>
      </c>
      <c r="C123" s="134" t="s">
        <v>3186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c r="A124" s="70" t="s">
        <v>3188</v>
      </c>
      <c r="B124" s="65" t="s">
        <v>3189</v>
      </c>
      <c r="C124" s="134" t="s">
        <v>3188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c r="A125" s="70" t="s">
        <v>3190</v>
      </c>
      <c r="B125" s="65" t="s">
        <v>3191</v>
      </c>
      <c r="C125" s="134" t="s">
        <v>3190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c r="A126" s="70" t="s">
        <v>3192</v>
      </c>
      <c r="B126" s="65" t="s">
        <v>3193</v>
      </c>
      <c r="C126" s="134" t="s">
        <v>3192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c r="A127" s="70"/>
      <c r="B127" s="65" t="s">
        <v>3194</v>
      </c>
      <c r="C127" s="134" t="s">
        <v>3195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c r="A128" s="70" t="s">
        <v>3196</v>
      </c>
      <c r="B128" s="65" t="s">
        <v>3183</v>
      </c>
      <c r="C128" s="134" t="s">
        <v>3196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c r="A129" s="70" t="s">
        <v>3197</v>
      </c>
      <c r="B129" s="65" t="s">
        <v>3185</v>
      </c>
      <c r="C129" s="134" t="s">
        <v>3197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c r="A130" s="70" t="s">
        <v>3198</v>
      </c>
      <c r="B130" s="65" t="s">
        <v>3187</v>
      </c>
      <c r="C130" s="134" t="s">
        <v>3198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c r="A131" s="70" t="s">
        <v>3199</v>
      </c>
      <c r="B131" s="65" t="s">
        <v>3189</v>
      </c>
      <c r="C131" s="134" t="s">
        <v>3199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c r="A132" s="70" t="s">
        <v>3200</v>
      </c>
      <c r="B132" s="65" t="s">
        <v>3191</v>
      </c>
      <c r="C132" s="134" t="s">
        <v>3200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c r="A133" s="70" t="s">
        <v>3201</v>
      </c>
      <c r="B133" s="65" t="s">
        <v>3193</v>
      </c>
      <c r="C133" s="134" t="s">
        <v>3201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c r="A134" s="70" t="s">
        <v>3202</v>
      </c>
      <c r="B134" s="65" t="s">
        <v>3203</v>
      </c>
      <c r="C134" s="134" t="s">
        <v>3202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c r="A135" s="70" t="s">
        <v>3204</v>
      </c>
      <c r="B135" s="65" t="s">
        <v>3205</v>
      </c>
      <c r="C135" s="134" t="s">
        <v>3204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c r="A136" s="70"/>
      <c r="B136" s="65" t="s">
        <v>3206</v>
      </c>
      <c r="C136" s="134" t="s">
        <v>3207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c r="A137" s="70" t="s">
        <v>3208</v>
      </c>
      <c r="B137" s="65" t="s">
        <v>922</v>
      </c>
      <c r="C137" s="134" t="s">
        <v>3208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c r="A138" s="70" t="s">
        <v>3209</v>
      </c>
      <c r="B138" s="65" t="s">
        <v>924</v>
      </c>
      <c r="C138" s="134" t="s">
        <v>3209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c r="A139" s="70" t="s">
        <v>3210</v>
      </c>
      <c r="B139" s="65" t="s">
        <v>926</v>
      </c>
      <c r="C139" s="134" t="s">
        <v>3210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c r="A140" s="70" t="s">
        <v>3211</v>
      </c>
      <c r="B140" s="65" t="s">
        <v>1132</v>
      </c>
      <c r="C140" s="134" t="s">
        <v>3211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c r="A141" s="70" t="s">
        <v>3212</v>
      </c>
      <c r="B141" s="182" t="s">
        <v>1136</v>
      </c>
      <c r="C141" s="134" t="s">
        <v>3212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c r="A142" s="70" t="s">
        <v>3213</v>
      </c>
      <c r="B142" s="65" t="s">
        <v>938</v>
      </c>
      <c r="C142" s="134" t="s">
        <v>3213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c r="A143" s="70"/>
      <c r="B143" s="65" t="s">
        <v>3214</v>
      </c>
      <c r="C143" s="134" t="s">
        <v>3215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c r="A144" s="70" t="s">
        <v>3216</v>
      </c>
      <c r="B144" s="65" t="s">
        <v>1138</v>
      </c>
      <c r="C144" s="134" t="s">
        <v>3216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c r="A145" s="70" t="s">
        <v>3217</v>
      </c>
      <c r="B145" s="65" t="s">
        <v>940</v>
      </c>
      <c r="C145" s="134" t="s">
        <v>3217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c r="A146" s="70" t="s">
        <v>3218</v>
      </c>
      <c r="B146" s="65" t="s">
        <v>3219</v>
      </c>
      <c r="C146" s="134" t="s">
        <v>3218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c r="A147" s="70" t="s">
        <v>3220</v>
      </c>
      <c r="B147" s="65" t="s">
        <v>3221</v>
      </c>
      <c r="C147" s="134" t="s">
        <v>3220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c r="A148" s="70" t="s">
        <v>3222</v>
      </c>
      <c r="B148" s="65" t="s">
        <v>3223</v>
      </c>
      <c r="C148" s="134" t="s">
        <v>3222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c r="A149" s="70" t="s">
        <v>3224</v>
      </c>
      <c r="B149" s="65" t="s">
        <v>3225</v>
      </c>
      <c r="C149" s="134" t="s">
        <v>3224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c r="A150" s="70" t="s">
        <v>3226</v>
      </c>
      <c r="B150" s="65" t="s">
        <v>3227</v>
      </c>
      <c r="C150" s="134" t="s">
        <v>3226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c r="A151" s="70" t="s">
        <v>3228</v>
      </c>
      <c r="B151" s="65" t="s">
        <v>3229</v>
      </c>
      <c r="C151" s="134" t="s">
        <v>3228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c r="A152" s="70" t="s">
        <v>3230</v>
      </c>
      <c r="B152" s="65" t="s">
        <v>3231</v>
      </c>
      <c r="C152" s="134" t="s">
        <v>3230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c r="A153" s="70" t="s">
        <v>3232</v>
      </c>
      <c r="B153" s="65" t="s">
        <v>3233</v>
      </c>
      <c r="C153" s="134" t="s">
        <v>3232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c r="A154" s="70" t="s">
        <v>3234</v>
      </c>
      <c r="B154" s="65" t="s">
        <v>3235</v>
      </c>
      <c r="C154" s="134" t="s">
        <v>3234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c r="A155" s="70" t="s">
        <v>3236</v>
      </c>
      <c r="B155" s="65" t="s">
        <v>3237</v>
      </c>
      <c r="C155" s="134" t="s">
        <v>3236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c r="A156" s="70" t="s">
        <v>3238</v>
      </c>
      <c r="B156" s="65" t="s">
        <v>3239</v>
      </c>
      <c r="C156" s="134" t="s">
        <v>3238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c r="A157" s="70" t="s">
        <v>3240</v>
      </c>
      <c r="B157" s="65" t="s">
        <v>3241</v>
      </c>
      <c r="C157" s="134" t="s">
        <v>3240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c r="A158" s="70" t="s">
        <v>3242</v>
      </c>
      <c r="B158" s="65" t="s">
        <v>3243</v>
      </c>
      <c r="C158" s="134" t="s">
        <v>3242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c r="A159" s="70" t="s">
        <v>3244</v>
      </c>
      <c r="B159" s="65" t="s">
        <v>3245</v>
      </c>
      <c r="C159" s="134" t="s">
        <v>3244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c r="A160" s="70" t="s">
        <v>3246</v>
      </c>
      <c r="B160" s="182" t="s">
        <v>3247</v>
      </c>
      <c r="C160" s="134" t="s">
        <v>3246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c r="A161" s="70" t="s">
        <v>3248</v>
      </c>
      <c r="B161" s="65" t="s">
        <v>3249</v>
      </c>
      <c r="C161" s="134" t="s">
        <v>3248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c r="A162" s="70" t="s">
        <v>3250</v>
      </c>
      <c r="B162" s="65" t="s">
        <v>3251</v>
      </c>
      <c r="C162" s="134" t="s">
        <v>3250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c r="A163" s="70" t="s">
        <v>3252</v>
      </c>
      <c r="B163" s="65" t="s">
        <v>3253</v>
      </c>
      <c r="C163" s="134" t="s">
        <v>3252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c r="A164" s="70" t="s">
        <v>3254</v>
      </c>
      <c r="B164" s="65" t="s">
        <v>3255</v>
      </c>
      <c r="C164" s="134" t="s">
        <v>3254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c r="A165" s="70" t="s">
        <v>3256</v>
      </c>
      <c r="B165" s="65" t="s">
        <v>3257</v>
      </c>
      <c r="C165" s="134" t="s">
        <v>3256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c r="A166" s="70" t="s">
        <v>3258</v>
      </c>
      <c r="B166" s="65" t="s">
        <v>3259</v>
      </c>
      <c r="C166" s="134" t="s">
        <v>3258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c r="A167" s="70" t="s">
        <v>3260</v>
      </c>
      <c r="B167" s="65" t="s">
        <v>3261</v>
      </c>
      <c r="C167" s="134" t="s">
        <v>3260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c r="A168" s="70" t="s">
        <v>3262</v>
      </c>
      <c r="B168" s="65" t="s">
        <v>3263</v>
      </c>
      <c r="C168" s="134" t="s">
        <v>3262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c r="A169" s="70" t="s">
        <v>3264</v>
      </c>
      <c r="B169" s="65" t="s">
        <v>3265</v>
      </c>
      <c r="C169" s="134" t="s">
        <v>3264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c r="A170" s="70" t="s">
        <v>3266</v>
      </c>
      <c r="B170" s="65" t="s">
        <v>3267</v>
      </c>
      <c r="C170" s="134" t="s">
        <v>3266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c r="A171" s="70" t="s">
        <v>1252</v>
      </c>
      <c r="B171" s="65" t="s">
        <v>3268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c r="A172" s="70" t="s">
        <v>3269</v>
      </c>
      <c r="B172" s="65" t="s">
        <v>3270</v>
      </c>
      <c r="C172" s="134" t="s">
        <v>3269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c r="A173" s="70" t="s">
        <v>3271</v>
      </c>
      <c r="B173" s="65" t="s">
        <v>3272</v>
      </c>
      <c r="C173" s="134" t="s">
        <v>3271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c r="A174" s="380" t="s">
        <v>3273</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c r="A175" s="70"/>
      <c r="B175" s="65" t="s">
        <v>3274</v>
      </c>
      <c r="C175" s="134" t="s">
        <v>3275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c r="A176" s="70" t="s">
        <v>3276</v>
      </c>
      <c r="B176" s="65" t="s">
        <v>3277</v>
      </c>
      <c r="C176" s="134" t="s">
        <v>3276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c r="A177" s="70" t="s">
        <v>2494</v>
      </c>
      <c r="B177" s="65" t="s">
        <v>3278</v>
      </c>
      <c r="C177" s="134" t="s">
        <v>2494</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c r="A178" s="70" t="s">
        <v>2497</v>
      </c>
      <c r="B178" s="65" t="s">
        <v>2498</v>
      </c>
      <c r="C178" s="134" t="s">
        <v>2497</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c r="A179" s="70" t="s">
        <v>2500</v>
      </c>
      <c r="B179" s="65" t="s">
        <v>2501</v>
      </c>
      <c r="C179" s="134" t="s">
        <v>2500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c r="A180" s="70" t="s">
        <v>2503</v>
      </c>
      <c r="B180" s="65" t="s">
        <v>3279</v>
      </c>
      <c r="C180" s="134" t="s">
        <v>2503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c r="A181" s="70" t="s">
        <v>3280</v>
      </c>
      <c r="B181" s="65" t="s">
        <v>3281</v>
      </c>
      <c r="C181" s="134" t="s">
        <v>3280</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c r="A182" s="70" t="s">
        <v>3282</v>
      </c>
      <c r="B182" s="65" t="s">
        <v>3283</v>
      </c>
      <c r="C182" s="134" t="s">
        <v>3282</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c r="A183" s="70" t="s">
        <v>3284</v>
      </c>
      <c r="B183" s="65" t="s">
        <v>3285</v>
      </c>
      <c r="C183" s="134" t="s">
        <v>3284</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c r="A184" s="70" t="s">
        <v>2506</v>
      </c>
      <c r="B184" s="65" t="s">
        <v>2507</v>
      </c>
      <c r="C184" s="134" t="s">
        <v>2506</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c r="A185" s="70" t="s">
        <v>2509</v>
      </c>
      <c r="B185" s="65" t="s">
        <v>3286</v>
      </c>
      <c r="C185" s="134" t="s">
        <v>2509</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c r="A186" s="70" t="s">
        <v>3287</v>
      </c>
      <c r="B186" s="65" t="s">
        <v>3288</v>
      </c>
      <c r="C186" s="134" t="s">
        <v>3287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c r="A187" s="70" t="s">
        <v>3289</v>
      </c>
      <c r="B187" s="65" t="s">
        <v>3290</v>
      </c>
      <c r="C187" s="134" t="s">
        <v>3289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c r="A188" s="70" t="s">
        <v>3291</v>
      </c>
      <c r="B188" s="65" t="s">
        <v>3292</v>
      </c>
      <c r="C188" s="134" t="s">
        <v>3291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c r="A189" s="70" t="s">
        <v>3293</v>
      </c>
      <c r="B189" s="65" t="s">
        <v>3294</v>
      </c>
      <c r="C189" s="134" t="s">
        <v>3293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c r="A190" s="70" t="s">
        <v>3295</v>
      </c>
      <c r="B190" s="65" t="s">
        <v>3296</v>
      </c>
      <c r="C190" s="134" t="s">
        <v>3295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c r="A191" s="70" t="s">
        <v>3297</v>
      </c>
      <c r="B191" s="65" t="s">
        <v>3298</v>
      </c>
      <c r="C191" s="134" t="s">
        <v>3297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c r="A192" s="70" t="s">
        <v>3299</v>
      </c>
      <c r="B192" s="65" t="s">
        <v>3300</v>
      </c>
      <c r="C192" s="134" t="s">
        <v>3299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c r="A193" s="70" t="s">
        <v>2512</v>
      </c>
      <c r="B193" s="65" t="s">
        <v>2513</v>
      </c>
      <c r="C193" s="134" t="s">
        <v>2512</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c r="A194" s="70" t="s">
        <v>2515</v>
      </c>
      <c r="B194" s="65" t="s">
        <v>2516</v>
      </c>
      <c r="C194" s="134" t="s">
        <v>2515</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c r="A195" s="70" t="s">
        <v>2518</v>
      </c>
      <c r="B195" s="65" t="s">
        <v>2519</v>
      </c>
      <c r="C195" s="134" t="s">
        <v>2518</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c r="A196" s="70" t="s">
        <v>2521</v>
      </c>
      <c r="B196" s="65" t="s">
        <v>3301</v>
      </c>
      <c r="C196" s="134" t="s">
        <v>2521</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c r="A197" s="70" t="s">
        <v>3302</v>
      </c>
      <c r="B197" s="65" t="s">
        <v>3303</v>
      </c>
      <c r="C197" s="134" t="s">
        <v>3302</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c r="A198" s="70" t="s">
        <v>3304</v>
      </c>
      <c r="B198" s="65" t="s">
        <v>3305</v>
      </c>
      <c r="C198" s="134" t="s">
        <v>3304</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c r="A199" s="70" t="s">
        <v>3306</v>
      </c>
      <c r="B199" s="65" t="s">
        <v>3307</v>
      </c>
      <c r="C199" s="134" t="s">
        <v>3306</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c r="A200" s="70" t="s">
        <v>3308</v>
      </c>
      <c r="B200" s="65" t="s">
        <v>3309</v>
      </c>
      <c r="C200" s="134" t="s">
        <v>3308</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c r="A201" s="70" t="s">
        <v>3310</v>
      </c>
      <c r="B201" s="65" t="s">
        <v>3311</v>
      </c>
      <c r="C201" s="134" t="s">
        <v>3310</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c r="A202" s="70" t="s">
        <v>3312</v>
      </c>
      <c r="B202" s="65" t="s">
        <v>3313</v>
      </c>
      <c r="C202" s="134" t="s">
        <v>3312</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c r="A203" s="70"/>
      <c r="B203" s="65" t="s">
        <v>3314</v>
      </c>
      <c r="C203" s="134" t="s">
        <v>3315</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c r="A204" s="70" t="s">
        <v>3316</v>
      </c>
      <c r="B204" s="65" t="s">
        <v>3317</v>
      </c>
      <c r="C204" s="134" t="s">
        <v>3316</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c r="A205" s="70" t="s">
        <v>3318</v>
      </c>
      <c r="B205" s="65" t="s">
        <v>3319</v>
      </c>
      <c r="C205" s="134" t="s">
        <v>3318</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c r="A206" s="70" t="s">
        <v>3320</v>
      </c>
      <c r="B206" s="65" t="s">
        <v>3321</v>
      </c>
      <c r="C206" s="134" t="s">
        <v>3320</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c r="A207" s="70" t="s">
        <v>3322</v>
      </c>
      <c r="B207" s="65" t="s">
        <v>2530</v>
      </c>
      <c r="C207" s="134" t="s">
        <v>3322</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c r="A208" s="70" t="s">
        <v>3323</v>
      </c>
      <c r="B208" s="65" t="s">
        <v>3324</v>
      </c>
      <c r="C208" s="134" t="s">
        <v>3323</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c r="A209" s="70" t="s">
        <v>3325</v>
      </c>
      <c r="B209" s="65" t="s">
        <v>2533</v>
      </c>
      <c r="C209" s="134" t="s">
        <v>3325</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c r="A210" s="70"/>
      <c r="B210" s="65" t="s">
        <v>3326</v>
      </c>
      <c r="C210" s="134" t="s">
        <v>3327</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c r="A211" s="70" t="s">
        <v>3328</v>
      </c>
      <c r="B211" s="65" t="s">
        <v>3317</v>
      </c>
      <c r="C211" s="134" t="s">
        <v>3328</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c r="A212" s="70" t="s">
        <v>3329</v>
      </c>
      <c r="B212" s="65" t="s">
        <v>3319</v>
      </c>
      <c r="C212" s="134" t="s">
        <v>3329</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c r="A213" s="70" t="s">
        <v>3330</v>
      </c>
      <c r="B213" s="65" t="s">
        <v>3321</v>
      </c>
      <c r="C213" s="134" t="s">
        <v>3330</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c r="A214" s="70" t="s">
        <v>3331</v>
      </c>
      <c r="B214" s="65" t="s">
        <v>2530</v>
      </c>
      <c r="C214" s="134" t="s">
        <v>3331</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c r="A215" s="70" t="s">
        <v>3332</v>
      </c>
      <c r="B215" s="65" t="s">
        <v>3324</v>
      </c>
      <c r="C215" s="134" t="s">
        <v>3332</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c r="A216" s="70" t="s">
        <v>3333</v>
      </c>
      <c r="B216" s="65" t="s">
        <v>2533</v>
      </c>
      <c r="C216" s="134" t="s">
        <v>3333</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c r="A217" s="70" t="s">
        <v>3334</v>
      </c>
      <c r="B217" s="65" t="s">
        <v>3335</v>
      </c>
      <c r="C217" s="134" t="s">
        <v>3334</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c r="A218" s="70" t="s">
        <v>3336</v>
      </c>
      <c r="B218" s="65" t="s">
        <v>3337</v>
      </c>
      <c r="C218" s="134" t="s">
        <v>3336</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c r="A219" s="70"/>
      <c r="B219" s="65" t="s">
        <v>3338</v>
      </c>
      <c r="C219" s="134" t="s">
        <v>3339</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c r="A220" s="70" t="s">
        <v>3340</v>
      </c>
      <c r="B220" s="65" t="s">
        <v>3341</v>
      </c>
      <c r="C220" s="134" t="s">
        <v>3340</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c r="A221" s="70" t="s">
        <v>3342</v>
      </c>
      <c r="B221" s="65" t="s">
        <v>3343</v>
      </c>
      <c r="C221" s="134" t="s">
        <v>3342</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c r="A222" s="70" t="s">
        <v>3344</v>
      </c>
      <c r="B222" s="65" t="s">
        <v>3345</v>
      </c>
      <c r="C222" s="134" t="s">
        <v>3344</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c r="A223" s="70" t="s">
        <v>3346</v>
      </c>
      <c r="B223" s="65" t="s">
        <v>3347</v>
      </c>
      <c r="C223" s="134" t="s">
        <v>3346</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c r="A224" s="70" t="s">
        <v>3348</v>
      </c>
      <c r="B224" s="65" t="s">
        <v>3349</v>
      </c>
      <c r="C224" s="134" t="s">
        <v>3348</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c r="A225" s="70" t="s">
        <v>3350</v>
      </c>
      <c r="B225" s="65" t="s">
        <v>3351</v>
      </c>
      <c r="C225" s="134" t="s">
        <v>3350</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c r="A226" s="70" t="s">
        <v>3352</v>
      </c>
      <c r="B226" s="65" t="s">
        <v>3353</v>
      </c>
      <c r="C226" s="134" t="s">
        <v>3352</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c r="A227" s="70" t="s">
        <v>3354</v>
      </c>
      <c r="B227" s="65" t="s">
        <v>3355</v>
      </c>
      <c r="C227" s="134" t="s">
        <v>3354</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c r="A228" s="70" t="s">
        <v>3356</v>
      </c>
      <c r="B228" s="65" t="s">
        <v>3357</v>
      </c>
      <c r="C228" s="134" t="s">
        <v>3356</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c r="A229" s="70" t="s">
        <v>3358</v>
      </c>
      <c r="B229" s="65" t="s">
        <v>3359</v>
      </c>
      <c r="C229" s="134" t="s">
        <v>3358</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c r="A230" s="70" t="s">
        <v>3360</v>
      </c>
      <c r="B230" s="65" t="s">
        <v>3361</v>
      </c>
      <c r="C230" s="134" t="s">
        <v>3360</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c r="A231" s="70" t="s">
        <v>3362</v>
      </c>
      <c r="B231" s="65" t="s">
        <v>3363</v>
      </c>
      <c r="C231" s="134" t="s">
        <v>3362</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c r="A232" s="70" t="s">
        <v>3364</v>
      </c>
      <c r="B232" s="65" t="s">
        <v>3365</v>
      </c>
      <c r="C232" s="134" t="s">
        <v>3364</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c r="A233" s="70" t="s">
        <v>3366</v>
      </c>
      <c r="B233" s="65" t="s">
        <v>3367</v>
      </c>
      <c r="C233" s="134" t="s">
        <v>3366</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c r="A234" s="70" t="s">
        <v>3368</v>
      </c>
      <c r="B234" s="65" t="s">
        <v>3369</v>
      </c>
      <c r="C234" s="134" t="s">
        <v>3368</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c r="A235" s="70" t="s">
        <v>3370</v>
      </c>
      <c r="B235" s="182" t="s">
        <v>3371</v>
      </c>
      <c r="C235" s="134" t="s">
        <v>3370</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c r="A236" s="70"/>
      <c r="B236" s="65" t="s">
        <v>3372</v>
      </c>
      <c r="C236" s="134" t="s">
        <v>3373</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c r="A237" s="70" t="s">
        <v>3374</v>
      </c>
      <c r="B237" s="65" t="s">
        <v>3375</v>
      </c>
      <c r="C237" s="134" t="s">
        <v>3374</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c r="A238" s="70" t="s">
        <v>3376</v>
      </c>
      <c r="B238" s="65" t="s">
        <v>3377</v>
      </c>
      <c r="C238" s="134" t="s">
        <v>3376</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c r="A239" s="70">
        <v>2615</v>
      </c>
      <c r="B239" s="65" t="s">
        <v>3378</v>
      </c>
      <c r="C239" s="134" t="s">
        <v>3379</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c r="A240" s="70">
        <v>2616</v>
      </c>
      <c r="B240" s="65" t="s">
        <v>3380</v>
      </c>
      <c r="C240" s="134" t="s">
        <v>3381</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c r="A241" s="70">
        <v>2646</v>
      </c>
      <c r="B241" s="65" t="s">
        <v>3382</v>
      </c>
      <c r="C241" s="134" t="s">
        <v>3383</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c r="A242" s="70">
        <v>2647</v>
      </c>
      <c r="B242" s="65" t="s">
        <v>3384</v>
      </c>
      <c r="C242" s="134" t="s">
        <v>3385</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c r="A243" s="70">
        <v>2648</v>
      </c>
      <c r="B243" s="65" t="s">
        <v>3386</v>
      </c>
      <c r="C243" s="134" t="s">
        <v>3387</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c r="A244" s="70">
        <v>2655</v>
      </c>
      <c r="B244" s="65" t="s">
        <v>3388</v>
      </c>
      <c r="C244" s="134" t="s">
        <v>3389</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c r="A245" s="70">
        <v>2656</v>
      </c>
      <c r="B245" s="65" t="s">
        <v>3390</v>
      </c>
      <c r="C245" s="134" t="s">
        <v>3391</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c r="A246" s="70" t="s">
        <v>2541</v>
      </c>
      <c r="B246" s="65" t="s">
        <v>3392</v>
      </c>
      <c r="C246" s="134" t="s">
        <v>2541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c r="A247" s="70" t="s">
        <v>3393</v>
      </c>
      <c r="B247" s="65" t="s">
        <v>3394</v>
      </c>
      <c r="C247" s="134" t="s">
        <v>3393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c r="A248" s="70" t="s">
        <v>3395</v>
      </c>
      <c r="B248" s="65" t="s">
        <v>3396</v>
      </c>
      <c r="C248" s="134" t="s">
        <v>3395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c r="A249" s="70" t="s">
        <v>3397</v>
      </c>
      <c r="B249" s="65" t="s">
        <v>3398</v>
      </c>
      <c r="C249" s="134" t="s">
        <v>3397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c r="A250" s="70" t="s">
        <v>3399</v>
      </c>
      <c r="B250" s="65" t="s">
        <v>3400</v>
      </c>
      <c r="C250" s="134" t="s">
        <v>3399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c r="A251" s="70" t="s">
        <v>3401</v>
      </c>
      <c r="B251" s="65" t="s">
        <v>3402</v>
      </c>
      <c r="C251" s="134" t="s">
        <v>3401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c r="A252" s="70" t="s">
        <v>3403</v>
      </c>
      <c r="B252" s="65" t="s">
        <v>3404</v>
      </c>
      <c r="C252" s="134" t="s">
        <v>3403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c r="A253" s="70" t="s">
        <v>3405</v>
      </c>
      <c r="B253" s="65" t="s">
        <v>3406</v>
      </c>
      <c r="C253" s="134" t="s">
        <v>3405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c r="A254" s="70" t="s">
        <v>3407</v>
      </c>
      <c r="B254" s="65" t="s">
        <v>3408</v>
      </c>
      <c r="C254" s="134" t="s">
        <v>3407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c r="A255" s="70" t="s">
        <v>3409</v>
      </c>
      <c r="B255" s="65" t="s">
        <v>3410</v>
      </c>
      <c r="C255" s="134" t="s">
        <v>3409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c r="A256" s="70" t="s">
        <v>598</v>
      </c>
      <c r="B256" s="65" t="s">
        <v>3411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c r="A257" s="70" t="s">
        <v>798</v>
      </c>
      <c r="B257" s="65" t="s">
        <v>3412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c r="A258" s="70" t="s">
        <v>1233</v>
      </c>
      <c r="B258" s="65" t="s">
        <v>3413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c r="A259" s="70" t="s">
        <v>3414</v>
      </c>
      <c r="B259" s="65" t="s">
        <v>3415</v>
      </c>
      <c r="C259" s="134" t="s">
        <v>3414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c r="A260" s="70" t="s">
        <v>600</v>
      </c>
      <c r="B260" s="65" t="s">
        <v>3416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c r="A261" s="70" t="s">
        <v>800</v>
      </c>
      <c r="B261" s="65" t="s">
        <v>3417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c r="A262" s="70" t="s">
        <v>1235</v>
      </c>
      <c r="B262" s="65" t="s">
        <v>3418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c r="A263" s="70" t="s">
        <v>3419</v>
      </c>
      <c r="B263" s="65" t="s">
        <v>3420</v>
      </c>
      <c r="C263" s="134" t="s">
        <v>3419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c r="A264" s="70" t="s">
        <v>3421</v>
      </c>
      <c r="B264" s="65" t="s">
        <v>3422</v>
      </c>
      <c r="C264" s="134" t="s">
        <v>3421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c r="A265" s="70" t="s">
        <v>3423</v>
      </c>
      <c r="B265" s="65" t="s">
        <v>3424</v>
      </c>
      <c r="C265" s="134" t="s">
        <v>3423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c r="A266" s="70" t="s">
        <v>3425</v>
      </c>
      <c r="B266" s="65" t="s">
        <v>3426</v>
      </c>
      <c r="C266" s="134" t="s">
        <v>3425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c r="A267" s="70" t="s">
        <v>3427</v>
      </c>
      <c r="B267" s="65" t="s">
        <v>3428</v>
      </c>
      <c r="C267" s="134" t="s">
        <v>3427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c r="A268" s="70" t="s">
        <v>3429</v>
      </c>
      <c r="B268" s="65" t="s">
        <v>3430</v>
      </c>
      <c r="C268" s="134" t="s">
        <v>3429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c r="A269" s="70" t="s">
        <v>3431</v>
      </c>
      <c r="B269" s="65" t="s">
        <v>3432</v>
      </c>
      <c r="C269" s="134" t="s">
        <v>3431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c r="A270" s="70" t="s">
        <v>3433</v>
      </c>
      <c r="B270" s="65" t="s">
        <v>3434</v>
      </c>
      <c r="C270" s="134" t="s">
        <v>3433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c r="A271" s="70" t="s">
        <v>3435</v>
      </c>
      <c r="B271" s="65" t="s">
        <v>3436</v>
      </c>
      <c r="C271" s="134" t="s">
        <v>3435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c r="A272" s="70" t="s">
        <v>3437</v>
      </c>
      <c r="B272" s="65" t="s">
        <v>3438</v>
      </c>
      <c r="C272" s="134" t="s">
        <v>3437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c r="A273" s="70" t="s">
        <v>602</v>
      </c>
      <c r="B273" s="65" t="s">
        <v>3439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c r="A274" s="70" t="s">
        <v>3440</v>
      </c>
      <c r="B274" s="65" t="s">
        <v>3441</v>
      </c>
      <c r="C274" s="134" t="s">
        <v>3440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c r="A275" s="70" t="s">
        <v>3442</v>
      </c>
      <c r="B275" s="65" t="s">
        <v>3443</v>
      </c>
      <c r="C275" s="134" t="s">
        <v>3442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c r="A276" s="70" t="s">
        <v>3444</v>
      </c>
      <c r="B276" s="65" t="s">
        <v>3445</v>
      </c>
      <c r="C276" s="134" t="s">
        <v>3444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c r="A277" s="70" t="s">
        <v>3446</v>
      </c>
      <c r="B277" s="65" t="s">
        <v>3447</v>
      </c>
      <c r="C277" s="134" t="s">
        <v>3446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c r="A278" s="70" t="s">
        <v>3448</v>
      </c>
      <c r="B278" s="65" t="s">
        <v>3449</v>
      </c>
      <c r="C278" s="134" t="s">
        <v>3448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c r="A279" s="70" t="s">
        <v>3450</v>
      </c>
      <c r="B279" s="65" t="s">
        <v>3451</v>
      </c>
      <c r="C279" s="134" t="s">
        <v>3450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c r="A280" s="70" t="s">
        <v>3452</v>
      </c>
      <c r="B280" s="65" t="s">
        <v>3453</v>
      </c>
      <c r="C280" s="134" t="s">
        <v>3452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c r="A281" s="70" t="s">
        <v>3454</v>
      </c>
      <c r="B281" s="65" t="s">
        <v>3455</v>
      </c>
      <c r="C281" s="134" t="s">
        <v>3454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c r="A282" s="70" t="s">
        <v>3456</v>
      </c>
      <c r="B282" s="65" t="s">
        <v>3457</v>
      </c>
      <c r="C282" s="134" t="s">
        <v>3456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c r="A283" s="70" t="s">
        <v>3458</v>
      </c>
      <c r="B283" s="65" t="s">
        <v>150</v>
      </c>
      <c r="C283" s="134" t="s">
        <v>3458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c r="A284" s="70" t="s">
        <v>3459</v>
      </c>
      <c r="B284" s="65" t="s">
        <v>3460</v>
      </c>
      <c r="C284" s="134" t="s">
        <v>3459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c r="A285" s="70" t="s">
        <v>3461</v>
      </c>
      <c r="B285" s="65" t="s">
        <v>3462</v>
      </c>
      <c r="C285" s="134" t="s">
        <v>3461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c r="A286" s="70" t="s">
        <v>3463</v>
      </c>
      <c r="B286" s="65" t="s">
        <v>3464</v>
      </c>
      <c r="C286" s="134" t="s">
        <v>3463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c r="A287" s="70" t="s">
        <v>3465</v>
      </c>
      <c r="B287" s="65" t="s">
        <v>3466</v>
      </c>
      <c r="C287" s="134" t="s">
        <v>3465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c r="A288" s="70" t="s">
        <v>3467</v>
      </c>
      <c r="B288" s="65" t="s">
        <v>3468</v>
      </c>
      <c r="C288" s="134" t="s">
        <v>3467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c r="A289" s="70" t="s">
        <v>3469</v>
      </c>
      <c r="B289" s="65" t="s">
        <v>3470</v>
      </c>
      <c r="C289" s="134" t="s">
        <v>3469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c r="A290" s="70" t="s">
        <v>802</v>
      </c>
      <c r="B290" s="65" t="s">
        <v>3471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c r="A291" s="70" t="s">
        <v>3472</v>
      </c>
      <c r="B291" s="65" t="s">
        <v>3473</v>
      </c>
      <c r="C291" s="134" t="s">
        <v>3472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c r="A292" s="70" t="s">
        <v>3474</v>
      </c>
      <c r="B292" s="65" t="s">
        <v>3475</v>
      </c>
      <c r="C292" s="134" t="s">
        <v>3474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c r="A293" s="70" t="s">
        <v>3476</v>
      </c>
      <c r="B293" s="65" t="s">
        <v>3477</v>
      </c>
      <c r="C293" s="134" t="s">
        <v>3476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c r="A294" s="70" t="s">
        <v>3478</v>
      </c>
      <c r="B294" s="65" t="s">
        <v>3479</v>
      </c>
      <c r="C294" s="134" t="s">
        <v>3478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c r="A295" s="70" t="s">
        <v>3480</v>
      </c>
      <c r="B295" s="65" t="s">
        <v>3481</v>
      </c>
      <c r="C295" s="134" t="s">
        <v>3480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c r="A296" s="70" t="s">
        <v>3482</v>
      </c>
      <c r="B296" s="65" t="s">
        <v>3483</v>
      </c>
      <c r="C296" s="134" t="s">
        <v>3482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c r="A297" s="73" t="s">
        <v>3484</v>
      </c>
      <c r="B297" s="74" t="s">
        <v>3485</v>
      </c>
      <c r="C297" s="134" t="s">
        <v>3484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c r="A298" s="384" t="s">
        <v>1254</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c r="A299" s="70" t="s">
        <v>3486</v>
      </c>
      <c r="B299" s="65" t="s">
        <v>3487</v>
      </c>
      <c r="C299" s="134" t="s">
        <v>3488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c r="A300" s="70" t="s">
        <v>3486</v>
      </c>
      <c r="B300" s="65" t="s">
        <v>3489</v>
      </c>
      <c r="C300" s="134" t="s">
        <v>3490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c r="A301" s="70" t="s">
        <v>3491</v>
      </c>
      <c r="B301" s="65" t="s">
        <v>3492</v>
      </c>
      <c r="C301" s="134" t="s">
        <v>3493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c r="A302" s="70" t="s">
        <v>3491</v>
      </c>
      <c r="B302" s="65" t="s">
        <v>3494</v>
      </c>
      <c r="C302" s="134" t="s">
        <v>3495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c r="A303" s="70" t="s">
        <v>3491</v>
      </c>
      <c r="B303" s="65" t="s">
        <v>3496</v>
      </c>
      <c r="C303" s="134" t="s">
        <v>3497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c r="A304" s="70" t="s">
        <v>3498</v>
      </c>
      <c r="B304" s="65" t="s">
        <v>3499</v>
      </c>
      <c r="C304" s="134" t="s">
        <v>3500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c r="A305" s="70" t="s">
        <v>3498</v>
      </c>
      <c r="B305" s="65" t="s">
        <v>3501</v>
      </c>
      <c r="C305" s="134" t="s">
        <v>3502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c r="A306" s="70" t="s">
        <v>3498</v>
      </c>
      <c r="B306" s="65" t="s">
        <v>3503</v>
      </c>
      <c r="C306" s="134" t="s">
        <v>3504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c r="A307" s="70" t="s">
        <v>3505</v>
      </c>
      <c r="B307" s="65" t="s">
        <v>3506</v>
      </c>
      <c r="C307" s="134" t="s">
        <v>3505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c r="A308" s="70" t="s">
        <v>3507</v>
      </c>
      <c r="B308" s="65" t="s">
        <v>3508</v>
      </c>
      <c r="C308" s="134" t="s">
        <v>3507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c r="A309" s="70" t="s">
        <v>3509</v>
      </c>
      <c r="B309" s="65" t="s">
        <v>3510</v>
      </c>
      <c r="C309" s="134" t="s">
        <v>3509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c r="A310" s="70" t="s">
        <v>3511</v>
      </c>
      <c r="B310" s="65" t="s">
        <v>3512</v>
      </c>
      <c r="C310" s="134" t="s">
        <v>3511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c r="A311" s="70" t="s">
        <v>3513</v>
      </c>
      <c r="B311" s="65" t="s">
        <v>3514</v>
      </c>
      <c r="C311" s="134" t="s">
        <v>3513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c r="A312" s="70" t="s">
        <v>3515</v>
      </c>
      <c r="B312" s="65" t="s">
        <v>3516</v>
      </c>
      <c r="C312" s="134" t="s">
        <v>3515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c r="A313" s="70" t="s">
        <v>3517</v>
      </c>
      <c r="B313" s="65" t="s">
        <v>3518</v>
      </c>
      <c r="C313" s="134" t="s">
        <v>3517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c r="A314" s="70" t="s">
        <v>3519</v>
      </c>
      <c r="B314" s="65" t="s">
        <v>3520</v>
      </c>
      <c r="C314" s="134" t="s">
        <v>3519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c r="A315" s="70" t="s">
        <v>3521</v>
      </c>
      <c r="B315" s="65" t="s">
        <v>3522</v>
      </c>
      <c r="C315" s="134" t="s">
        <v>3521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c r="A316" s="70" t="s">
        <v>3523</v>
      </c>
      <c r="B316" s="65" t="s">
        <v>3524</v>
      </c>
      <c r="C316" s="134" t="s">
        <v>3523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c r="A317" s="70" t="s">
        <v>3525</v>
      </c>
      <c r="B317" s="65" t="s">
        <v>3526</v>
      </c>
      <c r="C317" s="134" t="s">
        <v>3525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c r="A318" s="70" t="s">
        <v>3527</v>
      </c>
      <c r="B318" s="65" t="s">
        <v>3528</v>
      </c>
      <c r="C318" s="134" t="s">
        <v>3527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c r="A319" s="70" t="s">
        <v>3529</v>
      </c>
      <c r="B319" s="65" t="s">
        <v>3530</v>
      </c>
      <c r="C319" s="134" t="s">
        <v>3529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c r="A320" s="70" t="s">
        <v>3531</v>
      </c>
      <c r="B320" s="65" t="s">
        <v>3532</v>
      </c>
      <c r="C320" s="134" t="s">
        <v>3531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c r="A321" s="70" t="s">
        <v>3533</v>
      </c>
      <c r="B321" s="65" t="s">
        <v>3534</v>
      </c>
      <c r="C321" s="134" t="s">
        <v>3533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c r="A322" s="70">
        <v>16371</v>
      </c>
      <c r="B322" s="65" t="s">
        <v>3535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c r="A323" s="70">
        <v>16372</v>
      </c>
      <c r="B323" s="65" t="s">
        <v>3536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c r="A324" s="70">
        <v>16373</v>
      </c>
      <c r="B324" s="65" t="s">
        <v>3537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c r="A325" s="70">
        <v>16374</v>
      </c>
      <c r="B325" s="65" t="s">
        <v>3538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c r="A326" s="70">
        <v>16375</v>
      </c>
      <c r="B326" s="65" t="s">
        <v>3539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c r="A327" s="70">
        <v>16376</v>
      </c>
      <c r="B327" s="65" t="s">
        <v>3540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c r="A328" s="70">
        <v>16377</v>
      </c>
      <c r="B328" s="65" t="s">
        <v>3541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c r="A329" s="70">
        <v>16378</v>
      </c>
      <c r="B329" s="65" t="s">
        <v>3542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c r="A330" s="70" t="s">
        <v>3543</v>
      </c>
      <c r="B330" s="65" t="s">
        <v>3544</v>
      </c>
      <c r="C330" s="134" t="s">
        <v>3543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c r="A331" s="70" t="s">
        <v>3545</v>
      </c>
      <c r="B331" s="65" t="s">
        <v>3546</v>
      </c>
      <c r="C331" s="134" t="s">
        <v>3545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c r="A332" s="70" t="s">
        <v>3547</v>
      </c>
      <c r="B332" s="65" t="s">
        <v>3548</v>
      </c>
      <c r="C332" s="134" t="s">
        <v>3547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c r="A333" s="70" t="s">
        <v>3549</v>
      </c>
      <c r="B333" s="65" t="s">
        <v>3550</v>
      </c>
      <c r="C333" s="134" t="s">
        <v>3549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c r="A334" s="70" t="s">
        <v>3551</v>
      </c>
      <c r="B334" s="65" t="s">
        <v>3552</v>
      </c>
      <c r="C334" s="134" t="s">
        <v>3551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c r="A335" s="70" t="s">
        <v>3553</v>
      </c>
      <c r="B335" s="65" t="s">
        <v>3554</v>
      </c>
      <c r="C335" s="134" t="s">
        <v>3555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c r="A336" s="70" t="s">
        <v>3553</v>
      </c>
      <c r="B336" s="65" t="s">
        <v>3556</v>
      </c>
      <c r="C336" s="134" t="s">
        <v>3557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c r="A337" s="70" t="s">
        <v>3558</v>
      </c>
      <c r="B337" s="65" t="s">
        <v>3559</v>
      </c>
      <c r="C337" s="134" t="s">
        <v>3560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c r="A338" s="70" t="s">
        <v>3558</v>
      </c>
      <c r="B338" s="65" t="s">
        <v>3561</v>
      </c>
      <c r="C338" s="134" t="s">
        <v>3562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c r="A339" s="70" t="s">
        <v>3563</v>
      </c>
      <c r="B339" s="65" t="s">
        <v>3564</v>
      </c>
      <c r="C339" s="134" t="s">
        <v>3565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c r="A340" s="70" t="s">
        <v>3563</v>
      </c>
      <c r="B340" s="65" t="s">
        <v>3566</v>
      </c>
      <c r="C340" s="134" t="s">
        <v>3567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c r="A341" s="70" t="s">
        <v>3568</v>
      </c>
      <c r="B341" s="65" t="s">
        <v>3569</v>
      </c>
      <c r="C341" s="134" t="s">
        <v>3570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c r="A342" s="70" t="s">
        <v>3568</v>
      </c>
      <c r="B342" s="65" t="s">
        <v>3571</v>
      </c>
      <c r="C342" s="134" t="s">
        <v>3572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c r="A343" s="70">
        <v>23954</v>
      </c>
      <c r="B343" s="182" t="s">
        <v>3573</v>
      </c>
      <c r="C343" s="134" t="s">
        <v>3574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c r="A344" s="70" t="s">
        <v>3575</v>
      </c>
      <c r="B344" s="182" t="s">
        <v>3576</v>
      </c>
      <c r="C344" s="134" t="s">
        <v>3575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c r="A345" s="70">
        <v>26224</v>
      </c>
      <c r="B345" s="182" t="s">
        <v>3577</v>
      </c>
      <c r="C345" s="134" t="s">
        <v>3578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c r="A346" s="70">
        <v>26233</v>
      </c>
      <c r="B346" s="182" t="s">
        <v>3579</v>
      </c>
      <c r="C346" s="134" t="s">
        <v>3580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c r="A348" s="70">
        <v>26244</v>
      </c>
      <c r="B348" s="182" t="s">
        <v>3581</v>
      </c>
      <c r="C348" s="134" t="s">
        <v>3582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c r="A349" s="70">
        <v>26314</v>
      </c>
      <c r="B349" s="182" t="s">
        <v>3583</v>
      </c>
      <c r="C349" s="134" t="s">
        <v>3584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c r="A350" s="70" t="s">
        <v>3585</v>
      </c>
      <c r="B350" s="182" t="s">
        <v>3586</v>
      </c>
      <c r="C350" s="134" t="s">
        <v>3585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c r="A351" s="70">
        <v>26434</v>
      </c>
      <c r="B351" s="182" t="s">
        <v>3587</v>
      </c>
      <c r="C351" s="134" t="s">
        <v>3588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c r="A352" s="70">
        <v>26443</v>
      </c>
      <c r="B352" s="182" t="s">
        <v>3589</v>
      </c>
      <c r="C352" s="134" t="s">
        <v>3590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c r="A356" s="70">
        <v>26464</v>
      </c>
      <c r="B356" s="182" t="s">
        <v>3591</v>
      </c>
      <c r="C356" s="134" t="s">
        <v>3592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c r="A357" s="70">
        <v>26473</v>
      </c>
      <c r="B357" s="182" t="s">
        <v>3593</v>
      </c>
      <c r="C357" s="134" t="s">
        <v>3594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c r="A359" s="70">
        <v>26484</v>
      </c>
      <c r="B359" s="182" t="s">
        <v>3595</v>
      </c>
      <c r="C359" s="134" t="s">
        <v>3596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c r="A361" s="70">
        <v>26544</v>
      </c>
      <c r="B361" s="182" t="s">
        <v>3597</v>
      </c>
      <c r="C361" s="134" t="s">
        <v>3598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c r="A362" s="70">
        <v>26554</v>
      </c>
      <c r="B362" s="182" t="s">
        <v>3599</v>
      </c>
      <c r="C362" s="134" t="s">
        <v>3600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c r="A363" s="70">
        <v>26564</v>
      </c>
      <c r="B363" s="182" t="s">
        <v>3601</v>
      </c>
      <c r="C363" s="134" t="s">
        <v>3602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c r="A364" s="70" t="s">
        <v>3603</v>
      </c>
      <c r="B364" s="182" t="s">
        <v>3604</v>
      </c>
      <c r="C364" s="134" t="s">
        <v>3603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c r="A365" s="70">
        <v>27211</v>
      </c>
      <c r="B365" s="182" t="s">
        <v>3605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c r="A366" s="70">
        <v>27212</v>
      </c>
      <c r="B366" s="182" t="s">
        <v>3606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c r="A367" s="70">
        <v>27311</v>
      </c>
      <c r="B367" s="182" t="s">
        <v>3607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c r="A368" s="70" t="s">
        <v>3608</v>
      </c>
      <c r="B368" s="182" t="s">
        <v>3609</v>
      </c>
      <c r="C368" s="134" t="s">
        <v>3608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c r="A369" s="70">
        <v>27511</v>
      </c>
      <c r="B369" s="182" t="s">
        <v>3610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c r="A370" s="70">
        <v>27521</v>
      </c>
      <c r="B370" s="182" t="s">
        <v>3611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c r="A371" s="70">
        <v>27522</v>
      </c>
      <c r="B371" s="182" t="s">
        <v>3612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c r="A372" s="70">
        <v>27523</v>
      </c>
      <c r="B372" s="182" t="s">
        <v>3613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c r="A373" s="70">
        <v>27524</v>
      </c>
      <c r="B373" s="182" t="s">
        <v>3614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c r="A374" s="70">
        <v>27525</v>
      </c>
      <c r="B374" s="182" t="s">
        <v>3615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c r="A375" s="70">
        <v>27526</v>
      </c>
      <c r="B375" s="182" t="s">
        <v>3616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c r="A376" s="70">
        <v>27527</v>
      </c>
      <c r="B376" s="182" t="s">
        <v>3617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c r="A377" s="70">
        <v>27528</v>
      </c>
      <c r="B377" s="182" t="s">
        <v>3618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c r="A378" s="70">
        <v>27611</v>
      </c>
      <c r="B378" s="182" t="s">
        <v>3619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c r="A379" s="70">
        <v>27612</v>
      </c>
      <c r="B379" s="182" t="s">
        <v>3620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c r="A380" s="70" t="s">
        <v>3621</v>
      </c>
      <c r="B380" s="65" t="s">
        <v>3622</v>
      </c>
      <c r="C380" s="134" t="s">
        <v>3621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c r="A381" s="70" t="s">
        <v>3623</v>
      </c>
      <c r="B381" s="65" t="s">
        <v>3624</v>
      </c>
      <c r="C381" s="134" t="s">
        <v>3623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c r="A382" s="70" t="s">
        <v>3625</v>
      </c>
      <c r="B382" s="65" t="s">
        <v>3626</v>
      </c>
      <c r="C382" s="134" t="s">
        <v>3625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c r="A383" s="70" t="s">
        <v>3627</v>
      </c>
      <c r="B383" s="65" t="s">
        <v>3628</v>
      </c>
      <c r="C383" s="134" t="s">
        <v>3627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c r="A384" s="70" t="s">
        <v>3629</v>
      </c>
      <c r="B384" s="65" t="s">
        <v>3630</v>
      </c>
      <c r="C384" s="134" t="s">
        <v>3629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c r="A385" s="70" t="s">
        <v>3631</v>
      </c>
      <c r="B385" s="65" t="s">
        <v>3632</v>
      </c>
      <c r="C385" s="134" t="s">
        <v>3631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c r="A386" s="70" t="s">
        <v>3633</v>
      </c>
      <c r="B386" s="182" t="s">
        <v>3634</v>
      </c>
      <c r="C386" s="134" t="s">
        <v>3633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c r="A387" s="70" t="s">
        <v>3635</v>
      </c>
      <c r="B387" s="182" t="s">
        <v>3636</v>
      </c>
      <c r="C387" s="134" t="s">
        <v>3635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c r="A388" s="70" t="s">
        <v>3637</v>
      </c>
      <c r="B388" s="182" t="s">
        <v>3638</v>
      </c>
      <c r="C388" s="134" t="s">
        <v>3637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c r="A389" s="70" t="s">
        <v>3639</v>
      </c>
      <c r="B389" s="182" t="s">
        <v>3640</v>
      </c>
      <c r="C389" s="134" t="s">
        <v>3639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c r="A390" s="285" t="s">
        <v>3641</v>
      </c>
      <c r="B390" s="286" t="s">
        <v>3642</v>
      </c>
      <c r="C390" s="287" t="s">
        <v>3641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c r="A391" s="285" t="s">
        <v>3643</v>
      </c>
      <c r="B391" s="286" t="s">
        <v>3644</v>
      </c>
      <c r="C391" s="287" t="s">
        <v>3643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c r="A392" s="285" t="s">
        <v>3645</v>
      </c>
      <c r="B392" s="286" t="s">
        <v>3646</v>
      </c>
      <c r="C392" s="287" t="s">
        <v>3645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c r="A393" s="285" t="s">
        <v>3647</v>
      </c>
      <c r="B393" s="286" t="s">
        <v>3648</v>
      </c>
      <c r="C393" s="287" t="s">
        <v>3647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c r="A394" s="285" t="s">
        <v>3649</v>
      </c>
      <c r="B394" s="286" t="s">
        <v>3650</v>
      </c>
      <c r="C394" s="287" t="s">
        <v>3649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c r="A395" s="285" t="s">
        <v>3651</v>
      </c>
      <c r="B395" s="286" t="s">
        <v>3652</v>
      </c>
      <c r="C395" s="287" t="s">
        <v>3651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c r="A396" s="162" t="s">
        <v>3653</v>
      </c>
      <c r="B396" s="86" t="s">
        <v>3654</v>
      </c>
      <c r="C396" s="255" t="s">
        <v>3653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c r="A1" s="268" t="s">
        <v>0</v>
      </c>
      <c r="B1" s="324"/>
      <c r="C1" s="268" t="s">
        <v>2</v>
      </c>
      <c r="D1" s="325"/>
      <c r="E1" s="268" t="s">
        <v>4</v>
      </c>
      <c r="F1" s="326"/>
    </row>
    <row r="2" spans="1:25" ht="50.1" customHeight="1">
      <c r="A2" s="387" t="s">
        <v>2723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c r="A3" s="312" t="s">
        <v>2724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election activeCell="I19" sqref="I19"/>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4"/>
      <c r="C1" s="268" t="s">
        <v>2</v>
      </c>
      <c r="D1" s="325"/>
      <c r="E1" s="268" t="s">
        <v>4</v>
      </c>
      <c r="F1" s="326"/>
    </row>
    <row r="2" spans="1:24" ht="50.1" customHeight="1">
      <c r="A2" s="391" t="s">
        <v>2654</v>
      </c>
      <c r="B2" s="392"/>
      <c r="C2" s="392"/>
      <c r="D2" s="392"/>
      <c r="E2" s="392"/>
      <c r="F2" s="32"/>
      <c r="G2" s="32"/>
      <c r="H2" s="32"/>
      <c r="I2" s="32"/>
      <c r="J2" s="32"/>
      <c r="K2" s="32"/>
      <c r="L2" s="32"/>
      <c r="M2" s="32"/>
      <c r="N2" s="32"/>
      <c r="O2" s="32"/>
      <c r="P2" s="32"/>
      <c r="Q2" s="32"/>
      <c r="R2" s="32"/>
      <c r="S2" s="32"/>
      <c r="T2" s="32"/>
      <c r="U2" s="32"/>
    </row>
    <row r="3" spans="1:24" s="25" customFormat="1" ht="48" customHeight="1">
      <c r="A3" s="312" t="s">
        <v>1949</v>
      </c>
      <c r="B3" s="313" t="s">
        <v>8</v>
      </c>
      <c r="C3" s="305" t="s">
        <v>9</v>
      </c>
      <c r="D3" s="313" t="s">
        <v>2003</v>
      </c>
      <c r="E3" s="306" t="s">
        <v>2004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3"/>
      <c r="E51" s="392"/>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58" workbookViewId="0">
      <selection activeCell="H104" sqref="H104"/>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4" t="s">
        <v>1</v>
      </c>
      <c r="C1" s="268" t="s">
        <v>2</v>
      </c>
      <c r="D1" s="325" t="s">
        <v>3</v>
      </c>
      <c r="E1" s="268" t="s">
        <v>4</v>
      </c>
      <c r="F1" s="326" t="s">
        <v>5</v>
      </c>
    </row>
    <row r="2" spans="1:24" ht="50.1" customHeight="1">
      <c r="A2" s="394" t="s">
        <v>2133</v>
      </c>
      <c r="B2" s="392"/>
      <c r="C2" s="392"/>
      <c r="D2" s="392"/>
      <c r="E2" s="32"/>
      <c r="F2" s="32"/>
      <c r="G2" s="32"/>
      <c r="H2" s="32"/>
      <c r="I2" s="32"/>
      <c r="J2" s="32"/>
      <c r="K2" s="32"/>
      <c r="L2" s="32"/>
      <c r="M2" s="32"/>
      <c r="N2" s="32"/>
      <c r="O2" s="32"/>
      <c r="P2" s="32"/>
      <c r="Q2" s="32"/>
      <c r="R2" s="32"/>
      <c r="S2" s="32"/>
      <c r="T2" s="32"/>
      <c r="U2" s="32"/>
    </row>
    <row r="3" spans="1:24" s="25" customFormat="1" ht="48" customHeight="1">
      <c r="A3" s="312" t="s">
        <v>1949</v>
      </c>
      <c r="B3" s="313" t="s">
        <v>8</v>
      </c>
      <c r="C3" s="305" t="s">
        <v>9</v>
      </c>
      <c r="D3" s="306" t="s">
        <v>2487</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2488</v>
      </c>
      <c r="C5" s="138" t="s">
        <v>2489</v>
      </c>
      <c r="D5" s="198">
        <v>19891.05</v>
      </c>
      <c r="E5" s="31"/>
      <c r="F5" s="31"/>
      <c r="G5" s="31"/>
      <c r="H5" s="31"/>
      <c r="I5" s="31"/>
      <c r="J5" s="31"/>
      <c r="K5" s="31"/>
      <c r="L5" s="31"/>
      <c r="M5" s="31"/>
      <c r="N5" s="31"/>
      <c r="O5" s="31"/>
      <c r="P5" s="31"/>
      <c r="Q5" s="31"/>
      <c r="R5" s="31"/>
      <c r="S5" s="31"/>
      <c r="T5" s="31"/>
      <c r="U5" s="31"/>
    </row>
    <row r="6" spans="1:24" ht="24">
      <c r="A6" s="88"/>
      <c r="B6" s="134" t="s">
        <v>2490</v>
      </c>
      <c r="C6" s="139" t="s">
        <v>2491</v>
      </c>
      <c r="D6" s="34">
        <f>D7+D8+D17+D18+D24</f>
        <v>254961.74999999997</v>
      </c>
      <c r="E6" s="232"/>
      <c r="F6" s="31"/>
      <c r="G6" s="31"/>
      <c r="H6" s="31"/>
      <c r="I6" s="31"/>
      <c r="J6" s="31"/>
      <c r="K6" s="31"/>
      <c r="L6" s="31"/>
      <c r="M6" s="31"/>
      <c r="N6" s="31"/>
      <c r="O6" s="31"/>
      <c r="P6" s="31"/>
      <c r="Q6" s="31"/>
      <c r="R6" s="31"/>
      <c r="S6" s="31"/>
      <c r="T6" s="31"/>
      <c r="U6" s="31"/>
    </row>
    <row r="7" spans="1:24" ht="12.75" customHeight="1">
      <c r="A7" s="88"/>
      <c r="B7" s="89" t="s">
        <v>2492</v>
      </c>
      <c r="C7" s="139" t="s">
        <v>2493</v>
      </c>
      <c r="D7" s="199">
        <v>0</v>
      </c>
      <c r="E7" s="31"/>
      <c r="F7" s="31"/>
      <c r="G7" s="31"/>
      <c r="H7" s="31"/>
      <c r="I7" s="31"/>
      <c r="J7" s="31"/>
      <c r="K7" s="31"/>
      <c r="L7" s="31"/>
      <c r="M7" s="31"/>
      <c r="N7" s="31"/>
      <c r="O7" s="31"/>
      <c r="P7" s="31"/>
      <c r="Q7" s="31"/>
      <c r="R7" s="31"/>
      <c r="S7" s="31"/>
      <c r="T7" s="31"/>
      <c r="U7" s="31"/>
    </row>
    <row r="8" spans="1:24" ht="12.75" customHeight="1">
      <c r="A8" s="88" t="s">
        <v>2494</v>
      </c>
      <c r="B8" s="89" t="s">
        <v>2495</v>
      </c>
      <c r="C8" s="139" t="s">
        <v>2496</v>
      </c>
      <c r="D8" s="34">
        <f>SUM(D9:D16)</f>
        <v>227700.03999999998</v>
      </c>
      <c r="E8" s="31"/>
      <c r="F8" s="31"/>
      <c r="G8" s="31"/>
      <c r="H8" s="31"/>
      <c r="I8" s="31"/>
      <c r="J8" s="31"/>
      <c r="K8" s="31"/>
      <c r="L8" s="31"/>
      <c r="M8" s="31"/>
      <c r="N8" s="31"/>
      <c r="O8" s="31"/>
      <c r="P8" s="31"/>
      <c r="Q8" s="31"/>
      <c r="R8" s="31"/>
      <c r="S8" s="31"/>
      <c r="T8" s="31"/>
      <c r="U8" s="31"/>
    </row>
    <row r="9" spans="1:24" ht="12.75" customHeight="1">
      <c r="A9" s="63" t="s">
        <v>2497</v>
      </c>
      <c r="B9" s="64" t="s">
        <v>2498</v>
      </c>
      <c r="C9" s="139" t="s">
        <v>2499</v>
      </c>
      <c r="D9" s="199">
        <v>52076.71</v>
      </c>
      <c r="E9" s="31"/>
      <c r="F9" s="31"/>
      <c r="G9" s="31"/>
      <c r="H9" s="31"/>
      <c r="I9" s="31"/>
      <c r="J9" s="31"/>
      <c r="K9" s="31"/>
      <c r="L9" s="31"/>
      <c r="M9" s="31"/>
      <c r="N9" s="31"/>
      <c r="O9" s="31"/>
      <c r="P9" s="31"/>
      <c r="Q9" s="31"/>
      <c r="R9" s="31"/>
      <c r="S9" s="31"/>
      <c r="T9" s="31"/>
      <c r="U9" s="31"/>
    </row>
    <row r="10" spans="1:24" ht="12.75" customHeight="1">
      <c r="A10" s="63" t="s">
        <v>2500</v>
      </c>
      <c r="B10" s="64" t="s">
        <v>2501</v>
      </c>
      <c r="C10" s="139" t="s">
        <v>2502</v>
      </c>
      <c r="D10" s="199">
        <v>73542.070000000007</v>
      </c>
      <c r="E10" s="31"/>
      <c r="F10" s="31"/>
      <c r="G10" s="31"/>
      <c r="H10" s="31"/>
      <c r="I10" s="31"/>
      <c r="J10" s="31"/>
      <c r="K10" s="31"/>
      <c r="L10" s="31"/>
      <c r="M10" s="31"/>
      <c r="N10" s="31"/>
      <c r="O10" s="31"/>
      <c r="P10" s="31"/>
      <c r="Q10" s="31"/>
      <c r="R10" s="31"/>
      <c r="S10" s="31"/>
      <c r="T10" s="31"/>
      <c r="U10" s="31"/>
    </row>
    <row r="11" spans="1:24" ht="12.75" customHeight="1">
      <c r="A11" s="63" t="s">
        <v>2503</v>
      </c>
      <c r="B11" s="64" t="s">
        <v>2504</v>
      </c>
      <c r="C11" s="139" t="s">
        <v>2505</v>
      </c>
      <c r="D11" s="199">
        <v>0</v>
      </c>
      <c r="E11" s="31"/>
      <c r="F11" s="31"/>
      <c r="G11" s="31"/>
      <c r="H11" s="31"/>
      <c r="I11" s="31"/>
      <c r="J11" s="31"/>
      <c r="K11" s="31"/>
      <c r="L11" s="31"/>
      <c r="M11" s="31"/>
      <c r="N11" s="31"/>
      <c r="O11" s="31"/>
      <c r="P11" s="31"/>
      <c r="Q11" s="31"/>
      <c r="R11" s="31"/>
      <c r="S11" s="31"/>
      <c r="T11" s="31"/>
      <c r="U11" s="31"/>
    </row>
    <row r="12" spans="1:24" ht="12.75" customHeight="1">
      <c r="A12" s="63" t="s">
        <v>2506</v>
      </c>
      <c r="B12" s="64" t="s">
        <v>2507</v>
      </c>
      <c r="C12" s="139" t="s">
        <v>2508</v>
      </c>
      <c r="D12" s="199">
        <v>0</v>
      </c>
      <c r="E12" s="31"/>
      <c r="F12" s="31"/>
      <c r="G12" s="31"/>
      <c r="H12" s="31"/>
      <c r="I12" s="31"/>
      <c r="J12" s="31"/>
      <c r="K12" s="31"/>
      <c r="L12" s="31"/>
      <c r="M12" s="31"/>
      <c r="N12" s="31"/>
      <c r="O12" s="31"/>
      <c r="P12" s="31"/>
      <c r="Q12" s="31"/>
      <c r="R12" s="31"/>
      <c r="S12" s="31"/>
      <c r="T12" s="31"/>
      <c r="U12" s="31"/>
    </row>
    <row r="13" spans="1:24" ht="12.75">
      <c r="A13" s="70" t="s">
        <v>2509</v>
      </c>
      <c r="B13" s="65" t="s">
        <v>2510</v>
      </c>
      <c r="C13" s="139" t="s">
        <v>2511</v>
      </c>
      <c r="D13" s="199">
        <v>0</v>
      </c>
      <c r="E13" s="232"/>
      <c r="F13" s="31"/>
      <c r="G13" s="31"/>
      <c r="H13" s="31"/>
      <c r="I13" s="31"/>
      <c r="J13" s="31"/>
      <c r="K13" s="31"/>
      <c r="L13" s="31"/>
      <c r="M13" s="31"/>
      <c r="N13" s="31"/>
      <c r="O13" s="31"/>
      <c r="P13" s="31"/>
      <c r="Q13" s="31"/>
      <c r="R13" s="31"/>
      <c r="S13" s="31"/>
      <c r="T13" s="31"/>
      <c r="U13" s="31"/>
    </row>
    <row r="14" spans="1:24" ht="12.75" customHeight="1">
      <c r="A14" s="70" t="s">
        <v>2512</v>
      </c>
      <c r="B14" s="65" t="s">
        <v>2513</v>
      </c>
      <c r="C14" s="139" t="s">
        <v>2514</v>
      </c>
      <c r="D14" s="199">
        <v>49836.27</v>
      </c>
      <c r="E14" s="31"/>
      <c r="F14" s="31"/>
      <c r="G14" s="31"/>
      <c r="H14" s="31"/>
      <c r="I14" s="31"/>
      <c r="J14" s="31"/>
      <c r="K14" s="31"/>
      <c r="L14" s="31"/>
      <c r="M14" s="31"/>
      <c r="N14" s="31"/>
      <c r="O14" s="31"/>
      <c r="P14" s="31"/>
      <c r="Q14" s="31"/>
      <c r="R14" s="31"/>
      <c r="S14" s="31"/>
      <c r="T14" s="31"/>
      <c r="U14" s="31"/>
    </row>
    <row r="15" spans="1:24" ht="12.75" customHeight="1">
      <c r="A15" s="70" t="s">
        <v>2515</v>
      </c>
      <c r="B15" s="65" t="s">
        <v>2516</v>
      </c>
      <c r="C15" s="139" t="s">
        <v>2517</v>
      </c>
      <c r="D15" s="199">
        <v>0</v>
      </c>
      <c r="E15" s="232"/>
      <c r="F15" s="31"/>
      <c r="G15" s="31"/>
      <c r="H15" s="31"/>
      <c r="I15" s="31"/>
      <c r="J15" s="31"/>
      <c r="K15" s="31"/>
      <c r="L15" s="31"/>
      <c r="M15" s="31"/>
      <c r="N15" s="31"/>
      <c r="O15" s="31"/>
      <c r="P15" s="31"/>
      <c r="Q15" s="31"/>
      <c r="R15" s="31"/>
      <c r="S15" s="31"/>
      <c r="T15" s="31"/>
      <c r="U15" s="31"/>
    </row>
    <row r="16" spans="1:24" ht="12.75" customHeight="1">
      <c r="A16" s="70" t="s">
        <v>2518</v>
      </c>
      <c r="B16" s="65" t="s">
        <v>2519</v>
      </c>
      <c r="C16" s="139" t="s">
        <v>2520</v>
      </c>
      <c r="D16" s="199">
        <v>52244.99</v>
      </c>
      <c r="E16" s="31"/>
      <c r="F16" s="31"/>
      <c r="G16" s="31"/>
      <c r="H16" s="31"/>
      <c r="I16" s="31"/>
      <c r="J16" s="31"/>
      <c r="K16" s="31"/>
      <c r="L16" s="31"/>
      <c r="M16" s="31"/>
      <c r="N16" s="31"/>
      <c r="O16" s="31"/>
      <c r="P16" s="31"/>
      <c r="Q16" s="31"/>
      <c r="R16" s="31"/>
      <c r="S16" s="31"/>
      <c r="T16" s="31"/>
      <c r="U16" s="31"/>
    </row>
    <row r="17" spans="1:21" ht="12.75" customHeight="1">
      <c r="A17" s="294" t="s">
        <v>2521</v>
      </c>
      <c r="B17" s="134" t="s">
        <v>2522</v>
      </c>
      <c r="C17" s="139" t="s">
        <v>2523</v>
      </c>
      <c r="D17" s="199">
        <v>27261.71</v>
      </c>
      <c r="E17" s="31"/>
      <c r="F17" s="31"/>
      <c r="G17" s="31"/>
      <c r="H17" s="31"/>
      <c r="I17" s="31"/>
      <c r="J17" s="31"/>
      <c r="K17" s="31"/>
      <c r="L17" s="31"/>
      <c r="M17" s="31"/>
      <c r="N17" s="31"/>
      <c r="O17" s="31"/>
      <c r="P17" s="31"/>
      <c r="Q17" s="31"/>
      <c r="R17" s="31"/>
      <c r="S17" s="31"/>
      <c r="T17" s="31"/>
      <c r="U17" s="31"/>
    </row>
    <row r="18" spans="1:21" ht="36">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4">
      <c r="A22" s="63" t="s">
        <v>2535</v>
      </c>
      <c r="B22" s="64" t="s">
        <v>2536</v>
      </c>
      <c r="C22" s="139" t="s">
        <v>2537</v>
      </c>
      <c r="D22" s="199">
        <v>0</v>
      </c>
      <c r="E22" s="31"/>
      <c r="F22" s="31"/>
      <c r="G22" s="31"/>
      <c r="H22" s="31"/>
      <c r="I22" s="31"/>
      <c r="J22" s="31"/>
      <c r="K22" s="31"/>
      <c r="L22" s="31"/>
      <c r="M22" s="31"/>
      <c r="N22" s="31"/>
      <c r="O22" s="31"/>
      <c r="P22" s="31"/>
      <c r="Q22" s="31"/>
      <c r="R22" s="31"/>
      <c r="S22" s="31"/>
      <c r="T22" s="31"/>
      <c r="U22" s="31"/>
    </row>
    <row r="23" spans="1:21" ht="24">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24">
      <c r="A24" s="294" t="s">
        <v>2541</v>
      </c>
      <c r="B24" s="134" t="s">
        <v>2542</v>
      </c>
      <c r="C24" s="134" t="s">
        <v>2543</v>
      </c>
      <c r="D24" s="283">
        <v>0</v>
      </c>
      <c r="E24" s="232"/>
      <c r="F24" s="31"/>
      <c r="G24" s="31"/>
      <c r="H24" s="31"/>
      <c r="I24" s="31"/>
      <c r="J24" s="31"/>
      <c r="K24" s="31"/>
      <c r="L24" s="31"/>
      <c r="M24" s="31"/>
      <c r="N24" s="31"/>
      <c r="O24" s="31"/>
      <c r="P24" s="31"/>
      <c r="Q24" s="31"/>
      <c r="R24" s="31"/>
      <c r="S24" s="31"/>
      <c r="T24" s="31"/>
      <c r="U24" s="31"/>
    </row>
    <row r="25" spans="1:21" ht="24">
      <c r="A25" s="63"/>
      <c r="B25" s="134" t="s">
        <v>2544</v>
      </c>
      <c r="C25" s="139" t="s">
        <v>2545</v>
      </c>
      <c r="D25" s="34">
        <f>D26+D27+D36+D37+D43</f>
        <v>240382.40999999997</v>
      </c>
      <c r="E25" s="232"/>
      <c r="F25" s="31"/>
      <c r="G25" s="31"/>
      <c r="H25" s="31"/>
      <c r="I25" s="31"/>
      <c r="J25" s="31"/>
      <c r="K25" s="31"/>
      <c r="L25" s="31"/>
      <c r="M25" s="31"/>
      <c r="N25" s="31"/>
      <c r="O25" s="31"/>
      <c r="P25" s="31"/>
      <c r="Q25" s="31"/>
      <c r="R25" s="31"/>
      <c r="S25" s="31"/>
      <c r="T25" s="31"/>
      <c r="U25" s="31"/>
    </row>
    <row r="26" spans="1:21" ht="12.75" customHeight="1">
      <c r="A26" s="63"/>
      <c r="B26" s="89" t="s">
        <v>2492</v>
      </c>
      <c r="C26" s="139" t="s">
        <v>2546</v>
      </c>
      <c r="D26" s="199">
        <v>0</v>
      </c>
      <c r="E26" s="31"/>
      <c r="F26" s="31"/>
      <c r="G26" s="31"/>
      <c r="H26" s="31"/>
      <c r="I26" s="31"/>
      <c r="J26" s="31"/>
      <c r="K26" s="31"/>
      <c r="L26" s="31"/>
      <c r="M26" s="31"/>
      <c r="N26" s="31"/>
      <c r="O26" s="31"/>
      <c r="P26" s="31"/>
      <c r="Q26" s="31"/>
      <c r="R26" s="31"/>
      <c r="S26" s="31"/>
      <c r="T26" s="31"/>
      <c r="U26" s="31"/>
    </row>
    <row r="27" spans="1:21" ht="12.75" customHeight="1">
      <c r="A27" s="88" t="s">
        <v>2494</v>
      </c>
      <c r="B27" s="89" t="s">
        <v>2547</v>
      </c>
      <c r="C27" s="139" t="s">
        <v>2548</v>
      </c>
      <c r="D27" s="34">
        <f>SUM(D28:D35)</f>
        <v>214645.44999999998</v>
      </c>
      <c r="E27" s="31"/>
      <c r="F27" s="31"/>
      <c r="G27" s="31"/>
      <c r="H27" s="31"/>
      <c r="I27" s="31"/>
      <c r="J27" s="31"/>
      <c r="K27" s="31"/>
      <c r="L27" s="31"/>
      <c r="M27" s="31"/>
      <c r="N27" s="31"/>
      <c r="O27" s="31"/>
      <c r="P27" s="31"/>
      <c r="Q27" s="31"/>
      <c r="R27" s="31"/>
      <c r="S27" s="31"/>
      <c r="T27" s="31"/>
      <c r="U27" s="31"/>
    </row>
    <row r="28" spans="1:21" ht="12.75" customHeight="1">
      <c r="A28" s="63" t="s">
        <v>2497</v>
      </c>
      <c r="B28" s="64" t="s">
        <v>2498</v>
      </c>
      <c r="C28" s="139" t="s">
        <v>2549</v>
      </c>
      <c r="D28" s="199">
        <v>42594.81</v>
      </c>
      <c r="E28" s="31"/>
      <c r="F28" s="31"/>
      <c r="G28" s="31"/>
      <c r="H28" s="31"/>
      <c r="I28" s="31"/>
      <c r="J28" s="31"/>
      <c r="K28" s="31"/>
      <c r="L28" s="31"/>
      <c r="M28" s="31"/>
      <c r="N28" s="31"/>
      <c r="O28" s="31"/>
      <c r="P28" s="31"/>
      <c r="Q28" s="31"/>
      <c r="R28" s="31"/>
      <c r="S28" s="31"/>
      <c r="T28" s="31"/>
      <c r="U28" s="31"/>
    </row>
    <row r="29" spans="1:21" ht="12.75" customHeight="1">
      <c r="A29" s="63" t="s">
        <v>2500</v>
      </c>
      <c r="B29" s="64" t="s">
        <v>2501</v>
      </c>
      <c r="C29" s="139" t="s">
        <v>2550</v>
      </c>
      <c r="D29" s="199">
        <v>69969.38</v>
      </c>
      <c r="E29" s="31"/>
      <c r="F29" s="31"/>
      <c r="G29" s="31"/>
      <c r="H29" s="31"/>
      <c r="I29" s="31"/>
      <c r="J29" s="31"/>
      <c r="K29" s="31"/>
      <c r="L29" s="31"/>
      <c r="M29" s="31"/>
      <c r="N29" s="31"/>
      <c r="O29" s="31"/>
      <c r="P29" s="31"/>
      <c r="Q29" s="31"/>
      <c r="R29" s="31"/>
      <c r="S29" s="31"/>
      <c r="T29" s="31"/>
      <c r="U29" s="31"/>
    </row>
    <row r="30" spans="1:21" ht="12.75" customHeight="1">
      <c r="A30" s="63" t="s">
        <v>2503</v>
      </c>
      <c r="B30" s="64" t="s">
        <v>2504</v>
      </c>
      <c r="C30" s="139" t="s">
        <v>2551</v>
      </c>
      <c r="D30" s="199">
        <v>0</v>
      </c>
      <c r="E30" s="31"/>
      <c r="F30" s="31"/>
      <c r="G30" s="31"/>
      <c r="H30" s="31"/>
      <c r="I30" s="31"/>
      <c r="J30" s="31"/>
      <c r="K30" s="31"/>
      <c r="L30" s="31"/>
      <c r="M30" s="31"/>
      <c r="N30" s="31"/>
      <c r="O30" s="31"/>
      <c r="P30" s="31"/>
      <c r="Q30" s="31"/>
      <c r="R30" s="31"/>
      <c r="S30" s="31"/>
      <c r="T30" s="31"/>
      <c r="U30" s="31"/>
    </row>
    <row r="31" spans="1:21" ht="12.75" customHeight="1">
      <c r="A31" s="63" t="s">
        <v>2506</v>
      </c>
      <c r="B31" s="64" t="s">
        <v>2507</v>
      </c>
      <c r="C31" s="139" t="s">
        <v>2552</v>
      </c>
      <c r="D31" s="199">
        <v>0</v>
      </c>
      <c r="E31" s="31"/>
      <c r="F31" s="31"/>
      <c r="G31" s="31"/>
      <c r="H31" s="31"/>
      <c r="I31" s="31"/>
      <c r="J31" s="31"/>
      <c r="K31" s="31"/>
      <c r="L31" s="31"/>
      <c r="M31" s="31"/>
      <c r="N31" s="31"/>
      <c r="O31" s="31"/>
      <c r="P31" s="31"/>
      <c r="Q31" s="31"/>
      <c r="R31" s="31"/>
      <c r="S31" s="31"/>
      <c r="T31" s="31"/>
      <c r="U31" s="31"/>
    </row>
    <row r="32" spans="1:21" ht="12.75">
      <c r="A32" s="63" t="s">
        <v>2509</v>
      </c>
      <c r="B32" s="65" t="s">
        <v>2510</v>
      </c>
      <c r="C32" s="139" t="s">
        <v>2553</v>
      </c>
      <c r="D32" s="199">
        <v>0</v>
      </c>
      <c r="E32" s="232"/>
      <c r="F32" s="31"/>
      <c r="G32" s="31"/>
      <c r="H32" s="31"/>
      <c r="I32" s="31"/>
      <c r="J32" s="31"/>
      <c r="K32" s="31"/>
      <c r="L32" s="31"/>
      <c r="M32" s="31"/>
      <c r="N32" s="31"/>
      <c r="O32" s="31"/>
      <c r="P32" s="31"/>
      <c r="Q32" s="31"/>
      <c r="R32" s="31"/>
      <c r="S32" s="31"/>
      <c r="T32" s="31"/>
      <c r="U32" s="31"/>
    </row>
    <row r="33" spans="1:21" ht="12.75" customHeight="1">
      <c r="A33" s="63" t="s">
        <v>2512</v>
      </c>
      <c r="B33" s="65" t="s">
        <v>2513</v>
      </c>
      <c r="C33" s="139" t="s">
        <v>2554</v>
      </c>
      <c r="D33" s="199">
        <v>49836.27</v>
      </c>
      <c r="E33" s="31"/>
      <c r="F33" s="31"/>
      <c r="G33" s="31"/>
      <c r="H33" s="31"/>
      <c r="I33" s="31"/>
      <c r="J33" s="31"/>
      <c r="K33" s="31"/>
      <c r="L33" s="31"/>
      <c r="M33" s="31"/>
      <c r="N33" s="31"/>
      <c r="O33" s="31"/>
      <c r="P33" s="31"/>
      <c r="Q33" s="31"/>
      <c r="R33" s="31"/>
      <c r="S33" s="31"/>
      <c r="T33" s="31"/>
      <c r="U33" s="31"/>
    </row>
    <row r="34" spans="1:21" ht="12.75" customHeight="1">
      <c r="A34" s="63" t="s">
        <v>2515</v>
      </c>
      <c r="B34" s="65" t="s">
        <v>2516</v>
      </c>
      <c r="C34" s="139" t="s">
        <v>2555</v>
      </c>
      <c r="D34" s="199">
        <v>0</v>
      </c>
      <c r="E34" s="232"/>
      <c r="F34" s="31"/>
      <c r="G34" s="31"/>
      <c r="H34" s="31"/>
      <c r="I34" s="31"/>
      <c r="J34" s="31"/>
      <c r="K34" s="31"/>
      <c r="L34" s="31"/>
      <c r="M34" s="31"/>
      <c r="N34" s="31"/>
      <c r="O34" s="31"/>
      <c r="P34" s="31"/>
      <c r="Q34" s="31"/>
      <c r="R34" s="31"/>
      <c r="S34" s="31"/>
      <c r="T34" s="31"/>
      <c r="U34" s="31"/>
    </row>
    <row r="35" spans="1:21" ht="12.75" customHeight="1">
      <c r="A35" s="63" t="s">
        <v>2518</v>
      </c>
      <c r="B35" s="65" t="s">
        <v>2519</v>
      </c>
      <c r="C35" s="139" t="s">
        <v>2556</v>
      </c>
      <c r="D35" s="199">
        <v>52244.99</v>
      </c>
      <c r="E35" s="31"/>
      <c r="F35" s="31"/>
      <c r="G35" s="31"/>
      <c r="H35" s="31"/>
      <c r="I35" s="31"/>
      <c r="J35" s="31"/>
      <c r="K35" s="31"/>
      <c r="L35" s="31"/>
      <c r="M35" s="31"/>
      <c r="N35" s="31"/>
      <c r="O35" s="31"/>
      <c r="P35" s="31"/>
      <c r="Q35" s="31"/>
      <c r="R35" s="31"/>
      <c r="S35" s="31"/>
      <c r="T35" s="31"/>
      <c r="U35" s="31"/>
    </row>
    <row r="36" spans="1:21" ht="12.75" customHeight="1">
      <c r="A36" s="88" t="s">
        <v>2521</v>
      </c>
      <c r="B36" s="89" t="s">
        <v>2522</v>
      </c>
      <c r="C36" s="139" t="s">
        <v>2557</v>
      </c>
      <c r="D36" s="199">
        <v>25736.959999999999</v>
      </c>
      <c r="E36" s="31"/>
      <c r="F36" s="31"/>
      <c r="G36" s="31"/>
      <c r="H36" s="31"/>
      <c r="I36" s="31"/>
      <c r="J36" s="31"/>
      <c r="K36" s="31"/>
      <c r="L36" s="31"/>
      <c r="M36" s="31"/>
      <c r="N36" s="31"/>
      <c r="O36" s="31"/>
      <c r="P36" s="31"/>
      <c r="Q36" s="31"/>
      <c r="R36" s="31"/>
      <c r="S36" s="31"/>
      <c r="T36" s="31"/>
      <c r="U36" s="31"/>
    </row>
    <row r="37" spans="1:21" ht="36">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4">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4">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c r="A43" s="294" t="s">
        <v>2541</v>
      </c>
      <c r="B43" s="134" t="s">
        <v>2542</v>
      </c>
      <c r="C43" s="134" t="s">
        <v>2566</v>
      </c>
      <c r="D43" s="283">
        <v>0</v>
      </c>
      <c r="E43" s="232"/>
      <c r="F43" s="31"/>
      <c r="G43" s="31"/>
      <c r="H43" s="31"/>
      <c r="I43" s="31"/>
      <c r="J43" s="31"/>
      <c r="K43" s="31"/>
      <c r="L43" s="31"/>
      <c r="M43" s="31"/>
      <c r="N43" s="31"/>
      <c r="O43" s="31"/>
      <c r="P43" s="31"/>
      <c r="Q43" s="31"/>
      <c r="R43" s="31"/>
      <c r="S43" s="31"/>
      <c r="T43" s="31"/>
      <c r="U43" s="31"/>
    </row>
    <row r="44" spans="1:21" ht="24">
      <c r="A44" s="63"/>
      <c r="B44" s="89" t="s">
        <v>2567</v>
      </c>
      <c r="C44" s="139" t="s">
        <v>2568</v>
      </c>
      <c r="D44" s="34">
        <f>D5+D6-D25</f>
        <v>34470.390000000014</v>
      </c>
      <c r="E44" s="31"/>
      <c r="F44" s="31"/>
      <c r="G44" s="31"/>
      <c r="H44" s="31"/>
      <c r="I44" s="31"/>
      <c r="J44" s="31"/>
      <c r="K44" s="31"/>
      <c r="L44" s="31"/>
      <c r="M44" s="31"/>
      <c r="N44" s="31"/>
      <c r="O44" s="31"/>
      <c r="P44" s="31"/>
      <c r="Q44" s="31"/>
      <c r="R44" s="31"/>
      <c r="S44" s="31"/>
      <c r="T44" s="31"/>
      <c r="U44" s="31"/>
    </row>
    <row r="45" spans="1:21" ht="24">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c r="A104" s="88"/>
      <c r="B104" s="134" t="s">
        <v>2645</v>
      </c>
      <c r="C104" s="139" t="s">
        <v>2646</v>
      </c>
      <c r="D104" s="34">
        <f>SUM(D105:D109)</f>
        <v>34470.39</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2492</v>
      </c>
      <c r="C105" s="139" t="s">
        <v>2647</v>
      </c>
      <c r="D105" s="199">
        <v>0</v>
      </c>
      <c r="E105" s="31"/>
      <c r="F105" s="31"/>
      <c r="G105" s="31"/>
      <c r="H105" s="31"/>
      <c r="I105" s="31"/>
      <c r="J105" s="31"/>
      <c r="K105" s="31"/>
      <c r="L105" s="31"/>
      <c r="M105" s="31"/>
      <c r="N105" s="31"/>
      <c r="O105" s="31"/>
      <c r="P105" s="31"/>
      <c r="Q105" s="31"/>
      <c r="R105" s="31"/>
      <c r="S105" s="31"/>
      <c r="T105" s="31"/>
      <c r="U105" s="31"/>
    </row>
    <row r="106" spans="1:21" ht="12.75" customHeight="1">
      <c r="A106" s="63" t="s">
        <v>2494</v>
      </c>
      <c r="B106" s="64" t="s">
        <v>2648</v>
      </c>
      <c r="C106" s="139" t="s">
        <v>2649</v>
      </c>
      <c r="D106" s="199">
        <v>32370.39</v>
      </c>
      <c r="E106" s="31"/>
      <c r="F106" s="31"/>
      <c r="G106" s="31"/>
      <c r="H106" s="31"/>
      <c r="I106" s="31"/>
      <c r="J106" s="31"/>
      <c r="K106" s="31"/>
      <c r="L106" s="31"/>
      <c r="M106" s="31"/>
      <c r="N106" s="31"/>
      <c r="O106" s="31"/>
      <c r="P106" s="31"/>
      <c r="Q106" s="31"/>
      <c r="R106" s="31"/>
      <c r="S106" s="31"/>
      <c r="T106" s="31"/>
      <c r="U106" s="31"/>
    </row>
    <row r="107" spans="1:21" ht="12.75" customHeight="1">
      <c r="A107" s="63" t="s">
        <v>2521</v>
      </c>
      <c r="B107" s="64" t="s">
        <v>2522</v>
      </c>
      <c r="C107" s="139" t="s">
        <v>2650</v>
      </c>
      <c r="D107" s="199">
        <v>2100</v>
      </c>
      <c r="E107" s="31"/>
      <c r="F107" s="31"/>
      <c r="G107" s="31"/>
      <c r="H107" s="31"/>
      <c r="I107" s="31"/>
      <c r="J107" s="31"/>
      <c r="K107" s="31"/>
      <c r="L107" s="31"/>
      <c r="M107" s="31"/>
      <c r="N107" s="31"/>
      <c r="O107" s="31"/>
      <c r="P107" s="31"/>
      <c r="Q107" s="31"/>
      <c r="R107" s="31"/>
      <c r="S107" s="31"/>
      <c r="T107" s="31"/>
      <c r="U107" s="31"/>
    </row>
    <row r="108" spans="1:21" ht="12.75" customHeight="1">
      <c r="A108" s="63" t="s">
        <v>2524</v>
      </c>
      <c r="B108" s="64" t="s">
        <v>2651</v>
      </c>
      <c r="C108" s="139" t="s">
        <v>2652</v>
      </c>
      <c r="D108" s="199">
        <v>0</v>
      </c>
      <c r="E108" s="31"/>
      <c r="F108" s="31"/>
      <c r="G108" s="31"/>
      <c r="H108" s="31"/>
      <c r="I108" s="31"/>
      <c r="J108" s="31"/>
      <c r="K108" s="31"/>
      <c r="L108" s="31"/>
      <c r="M108" s="31"/>
      <c r="N108" s="31"/>
      <c r="O108" s="31"/>
      <c r="P108" s="31"/>
      <c r="Q108" s="31"/>
      <c r="R108" s="31"/>
      <c r="S108" s="31"/>
      <c r="T108" s="31"/>
      <c r="U108" s="31"/>
    </row>
    <row r="109" spans="1:21" ht="12.75" customHeight="1">
      <c r="A109" s="73" t="s">
        <v>2541</v>
      </c>
      <c r="B109" s="74" t="s">
        <v>2542</v>
      </c>
      <c r="C109" s="290" t="s">
        <v>2653</v>
      </c>
      <c r="D109" s="284">
        <v>0</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0"/>
  <sheetViews>
    <sheetView showGridLines="0" topLeftCell="A329" zoomScaleSheetLayoutView="100" workbookViewId="0">
      <selection activeCell="C229" sqref="C229"/>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c r="A1" s="394" t="s">
        <v>2133</v>
      </c>
      <c r="B1" s="392"/>
      <c r="C1" s="392"/>
      <c r="D1" s="392"/>
      <c r="E1" s="51" t="s">
        <v>2134</v>
      </c>
      <c r="F1" s="51"/>
      <c r="G1" s="51"/>
      <c r="H1" s="51"/>
      <c r="I1" s="51"/>
      <c r="J1" s="51"/>
      <c r="K1" s="51"/>
      <c r="L1" s="51"/>
      <c r="M1" s="51"/>
      <c r="N1" s="51"/>
      <c r="O1" s="51"/>
      <c r="P1" s="51"/>
    </row>
    <row r="2" spans="1:17" ht="37.5" customHeight="1">
      <c r="A2" s="394" t="s">
        <v>2135</v>
      </c>
      <c r="B2" s="392"/>
      <c r="C2" s="392"/>
      <c r="D2" s="392"/>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c r="A3" s="97" t="s">
        <v>2143</v>
      </c>
      <c r="B3" s="98" t="s">
        <v>2144</v>
      </c>
      <c r="C3" s="99" t="s">
        <v>2145</v>
      </c>
      <c r="D3" s="95"/>
      <c r="E3" s="96">
        <f>E4+E14+E23+E298+E341+E344+E346</f>
        <v>0</v>
      </c>
      <c r="F3" s="96">
        <f>F4+F14+F23+F298+F341+F344+F346</f>
        <v>8</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37814</v>
      </c>
      <c r="P3" s="51"/>
    </row>
    <row r="4" spans="1:17" ht="19.5" customHeight="1">
      <c r="A4" s="398" t="s">
        <v>2146</v>
      </c>
      <c r="B4" s="399"/>
      <c r="C4" s="400"/>
      <c r="D4" s="95"/>
      <c r="E4" s="51">
        <f>SUM(E5:E13)</f>
        <v>0</v>
      </c>
      <c r="F4" s="51">
        <f>SUM(F5:F13)</f>
        <v>0</v>
      </c>
      <c r="G4" s="51"/>
      <c r="H4" s="51"/>
      <c r="I4" s="104" t="s">
        <v>2147</v>
      </c>
      <c r="J4" s="104" t="s">
        <v>2148</v>
      </c>
      <c r="K4" s="104" t="s">
        <v>2149</v>
      </c>
      <c r="L4" s="51"/>
      <c r="M4" s="51"/>
      <c r="N4" s="51"/>
      <c r="O4" s="51"/>
      <c r="P4" s="51"/>
    </row>
    <row r="5" spans="1:17" ht="63.75" customHeight="1">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401" t="s">
        <v>1998</v>
      </c>
      <c r="B14" s="396"/>
      <c r="C14" s="397"/>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95" t="s">
        <v>2167</v>
      </c>
      <c r="B23" s="396"/>
      <c r="C23" s="397"/>
      <c r="D23" s="95"/>
      <c r="E23" s="51">
        <f>SUM(E24:E297)</f>
        <v>0</v>
      </c>
      <c r="F23" s="51">
        <f>SUM(F24:F297)</f>
        <v>8</v>
      </c>
      <c r="G23" s="51"/>
      <c r="H23" s="51"/>
      <c r="I23" s="51"/>
      <c r="J23" s="51"/>
      <c r="K23" s="51"/>
      <c r="L23" s="51"/>
      <c r="M23" s="51"/>
      <c r="N23" s="51"/>
      <c r="O23" s="51"/>
      <c r="P23" s="51"/>
    </row>
    <row r="24" spans="1:16" ht="22.5">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Provjera</v>
      </c>
      <c r="C230" s="91" t="s">
        <v>2374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Provjera</v>
      </c>
      <c r="C233" s="91" t="s">
        <v>2377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Provjera</v>
      </c>
      <c r="C236" s="91" t="s">
        <v>2380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c r="A238" s="105">
        <v>181</v>
      </c>
      <c r="B238" s="106" t="str">
        <f t="shared" si="16"/>
        <v>Provjera</v>
      </c>
      <c r="C238" s="91" t="s">
        <v>2382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Provjera</v>
      </c>
      <c r="C241" s="91" t="s">
        <v>2385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O.K.</v>
      </c>
      <c r="C243" s="91" t="s">
        <v>2387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c r="A244" s="105">
        <v>276</v>
      </c>
      <c r="B244" s="106" t="str">
        <f t="shared" si="16"/>
        <v>O.K.</v>
      </c>
      <c r="C244" s="91" t="s">
        <v>2388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95" t="s">
        <v>1990</v>
      </c>
      <c r="B298" s="396"/>
      <c r="C298" s="397"/>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95" t="s">
        <v>1993</v>
      </c>
      <c r="B341" s="396"/>
      <c r="C341" s="397"/>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95" t="s">
        <v>1992</v>
      </c>
      <c r="B344" s="396"/>
      <c r="C344" s="397"/>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95" t="s">
        <v>2485</v>
      </c>
      <c r="B346" s="396"/>
      <c r="C346" s="397"/>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c r="A348" s="93"/>
      <c r="B348" s="94"/>
      <c r="C348" s="62"/>
      <c r="D348" s="95"/>
      <c r="E348" s="51"/>
      <c r="F348" s="51"/>
      <c r="G348" s="51"/>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2486</v>
      </c>
    </row>
    <row r="1479" spans="10:12" ht="15.75" customHeight="1"/>
    <row r="1480" spans="10:12" ht="15" customHeight="1">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2026-04-14T09:59:14Z</cp:lastPrinted>
  <dcterms:created xsi:type="dcterms:W3CDTF">2022-04-01T05:14:30Z</dcterms:created>
  <dcterms:modified xsi:type="dcterms:W3CDTF">2026-04-14T09:59:23Z</dcterms:modified>
</cp:coreProperties>
</file>